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75" sheetId="5" r:id="rId5"/>
  </sheets>
  <definedNames>
    <definedName name="_xlnm.Print_Area" localSheetId="4">'N75'!$G$1:$O$34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<sst xmlns="http://schemas.openxmlformats.org/spreadsheetml/2006/main" count="526" uniqueCount="183">
  <si>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</si>
  <si>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</si>
  <si>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</si>
  <si>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</si>
  <si>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</si>
  <si>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</si>
  <si>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</si>
  <si>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</si>
  <si>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</si>
  <si>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</si>
  <si>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</si>
  <si>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</si>
  <si>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</si>
  <si>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</si>
  <si>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</si>
  <si>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</si>
  <si>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</si>
  <si>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</si>
  <si>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</si>
  <si>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</si>
  <si>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</si>
  <si>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</si>
  <si>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</si>
  <si>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</si>
  <si>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</si>
  <si>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</si>
  <si>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</si>
  <si>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</si>
  <si>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</si>
  <si>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</si>
  <si>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</si>
  <si>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</si>
  <si>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</si>
  <si>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</si>
  <si>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</si>
  <si>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</si>
  <si>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</si>
  <si>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</si>
  <si>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</si>
  <si>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</si>
  <si>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</si>
  <si>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</si>
  <si>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</si>
  <si>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</si>
  <si>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</si>
  <si>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</si>
  <si>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</si>
  <si>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</si>
  <si>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</si>
  <si>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</si>
  <si>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</si>
  <si>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</si>
  <si>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</si>
  <si>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</si>
  <si>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</si>
  <si>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</si>
  <si>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</si>
  <si>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</si>
  <si>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</si>
  <si>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</si>
  <si>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</si>
  <si>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</si>
  <si>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</si>
  <si>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</si>
  <si>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</si>
  <si>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</si>
  <si>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</si>
  <si>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</si>
  <si>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</si>
  <si>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</si>
  <si>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</si>
  <si>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</si>
  <si>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</si>
  <si>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</si>
  <si>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</si>
  <si>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</si>
  <si>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</si>
  <si>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</si>
  <si>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</si>
  <si>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</si>
  <si>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</si>
  <si>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</si>
  <si>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</si>
  <si>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</si>
  <si>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</si>
  <si>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</si>
  <si>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</si>
  <si>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</si>
  <si>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</si>
  <si>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</si>
  <si>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</si>
  <si>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</si>
  <si>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</si>
  <si>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</si>
  <si>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</si>
  <si>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</si>
  <si>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</si>
  <si>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</si>
  <si>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</si>
  <si>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</si>
  <si>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</si>
  <si>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</si>
  <si>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</si>
  <si>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</si>
  <si>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</si>
  <si>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</si>
  <si>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</si>
  <si>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</si>
  <si>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</si>
  <si>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</si>
  <si>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</si>
  <si>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</si>
  <si>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</si>
  <si>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</si>
  <si>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</si>
  <si>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</si>
  <si>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</si>
  <si>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</si>
  <si>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</si>
  <si>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</si>
  <si>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</si>
  <si>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</si>
  <si>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</si>
  <si>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</si>
  <si>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</si>
  <si>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</si>
  <si>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</si>
  <si>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</si>
  <si>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</si>
  <si>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</si>
  <si>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</si>
  <si>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</si>
  <si>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</si>
  <si>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</si>
  <si>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</si>
  <si>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</si>
  <si>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</si>
  <si>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</si>
  <si>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</si>
  <si>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</si>
  <si>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</si>
  <si>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</si>
  <si>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</si>
  <si>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</si>
  <si>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t>1</t>
  </si>
  <si>
    <t>2</t>
  </si>
  <si>
    <t>3</t>
  </si>
  <si>
    <t>4</t>
  </si>
  <si>
    <t>5</t>
  </si>
  <si>
    <t>6</t>
  </si>
  <si>
    <t xml:space="preserve"> </t>
  </si>
  <si>
    <t>ไม่ได้ใส่ปริมาณ</t>
  </si>
  <si>
    <t xml:space="preserve">Station..... N.75.................................... Water year…2018......... </t>
  </si>
  <si>
    <t>River….Nan Vi..........................................................................................</t>
  </si>
  <si>
    <r>
      <t>Drainage Area…2170..............Km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</si>
  <si>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 Nam Vi </t>
  </si>
  <si>
    <r>
      <t>Drainage Area 2,170 Km.</t>
    </r>
    <r>
      <rPr>
        <vertAlign val="superscript"/>
        <sz val="14"/>
        <rFont val="DilleniaUPC"/>
        <family val="1"/>
      </rPr>
      <t>2</t>
    </r>
  </si>
  <si>
    <t>การคำนวณตะกอน สถานี   N.75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</si>
  <si>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</si>
  <si>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</si>
  <si>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</si>
  <si>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</si>
  <si>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</si>
  <si>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</si>
  <si>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</si>
  <si>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</si>
  <si>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</si>
  <si>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</si>
  <si>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</si>
  <si>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</si>
  <si>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</si>
  <si>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</si>
  <si>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</si>
  <si>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</si>
  <si>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</si>
  <si>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</si>
  <si>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</si>
  <si>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</si>
  <si>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</si>
  <si>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10</t>
  </si>
  <si>
    <t>11</t>
  </si>
  <si>
    <t>12</t>
  </si>
  <si>
    <t>Station  N.75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</si>
</sst>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9.95"/>
      <color indexed="8"/>
      <name val="DilleniaUPC"/>
      <family val="0"/>
    </font>
    <font>
      <sz val="14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9" applyFont="1">
      <alignment/>
      <protection/>
    </xf>
    <xf numFmtId="191" fontId="6" fillId="0" borderId="0" xfId="49" applyNumberFormat="1" applyFont="1" applyBorder="1">
      <alignment/>
      <protection/>
    </xf>
    <xf numFmtId="191" fontId="6" fillId="0" borderId="0" xfId="49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50" applyFont="1">
      <alignment/>
      <protection/>
    </xf>
    <xf numFmtId="2" fontId="10" fillId="0" borderId="11" xfId="50" applyNumberFormat="1" applyFont="1" applyFill="1" applyBorder="1" applyAlignment="1" applyProtection="1">
      <alignment horizontal="center" vertical="center" shrinkToFit="1"/>
      <protection/>
    </xf>
    <xf numFmtId="197" fontId="10" fillId="0" borderId="11" xfId="50" applyNumberFormat="1" applyFont="1" applyFill="1" applyBorder="1" applyAlignment="1" applyProtection="1">
      <alignment horizontal="center" vertical="center" wrapText="1"/>
      <protection/>
    </xf>
    <xf numFmtId="192" fontId="10" fillId="0" borderId="11" xfId="50" applyNumberFormat="1" applyFont="1" applyFill="1" applyBorder="1" applyAlignment="1" applyProtection="1">
      <alignment horizontal="center" vertical="center" wrapText="1"/>
      <protection/>
    </xf>
    <xf numFmtId="2" fontId="10" fillId="0" borderId="12" xfId="50" applyNumberFormat="1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center" vertical="center"/>
      <protection/>
    </xf>
    <xf numFmtId="0" fontId="10" fillId="0" borderId="14" xfId="50" applyFont="1" applyFill="1" applyBorder="1" applyAlignment="1" applyProtection="1">
      <alignment horizontal="center" vertical="center"/>
      <protection/>
    </xf>
    <xf numFmtId="197" fontId="10" fillId="0" borderId="12" xfId="50" applyNumberFormat="1" applyFont="1" applyFill="1" applyBorder="1" applyAlignment="1" applyProtection="1">
      <alignment horizontal="center" vertical="center" wrapText="1"/>
      <protection/>
    </xf>
    <xf numFmtId="192" fontId="10" fillId="0" borderId="12" xfId="50" applyNumberFormat="1" applyFont="1" applyFill="1" applyBorder="1" applyAlignment="1" applyProtection="1">
      <alignment horizontal="center" vertical="center"/>
      <protection/>
    </xf>
    <xf numFmtId="4" fontId="10" fillId="0" borderId="15" xfId="50" applyNumberFormat="1" applyFont="1" applyFill="1" applyBorder="1" applyAlignment="1" applyProtection="1">
      <alignment horizontal="center" vertical="center"/>
      <protection/>
    </xf>
    <xf numFmtId="4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7" xfId="50" applyNumberFormat="1" applyFont="1" applyFill="1" applyBorder="1" applyAlignment="1" applyProtection="1">
      <alignment horizontal="center" vertical="center"/>
      <protection/>
    </xf>
    <xf numFmtId="0" fontId="10" fillId="33" borderId="11" xfId="50" applyFont="1" applyFill="1" applyBorder="1" applyAlignment="1" applyProtection="1" quotePrefix="1">
      <alignment horizontal="center" vertical="center"/>
      <protection/>
    </xf>
    <xf numFmtId="2" fontId="10" fillId="33" borderId="11" xfId="50" applyNumberFormat="1" applyFont="1" applyFill="1" applyBorder="1" applyAlignment="1" applyProtection="1" quotePrefix="1">
      <alignment horizontal="center" vertical="center"/>
      <protection/>
    </xf>
    <xf numFmtId="0" fontId="10" fillId="33" borderId="18" xfId="50" applyFont="1" applyFill="1" applyBorder="1" applyAlignment="1" applyProtection="1" quotePrefix="1">
      <alignment horizontal="center" vertical="center"/>
      <protection/>
    </xf>
    <xf numFmtId="0" fontId="10" fillId="33" borderId="19" xfId="50" applyFont="1" applyFill="1" applyBorder="1" applyAlignment="1" applyProtection="1" quotePrefix="1">
      <alignment horizontal="center" vertical="center"/>
      <protection/>
    </xf>
    <xf numFmtId="197" fontId="10" fillId="33" borderId="11" xfId="50" applyNumberFormat="1" applyFont="1" applyFill="1" applyBorder="1" applyAlignment="1" applyProtection="1" quotePrefix="1">
      <alignment horizontal="center" vertical="center"/>
      <protection/>
    </xf>
    <xf numFmtId="192" fontId="10" fillId="33" borderId="11" xfId="50" applyNumberFormat="1" applyFont="1" applyFill="1" applyBorder="1" applyAlignment="1" applyProtection="1" quotePrefix="1">
      <alignment horizontal="center" vertical="center"/>
      <protection/>
    </xf>
    <xf numFmtId="195" fontId="10" fillId="33" borderId="11" xfId="50" applyNumberFormat="1" applyFont="1" applyFill="1" applyBorder="1" applyAlignment="1" applyProtection="1" quotePrefix="1">
      <alignment horizontal="center" vertical="center"/>
      <protection/>
    </xf>
    <xf numFmtId="4" fontId="10" fillId="33" borderId="18" xfId="50" applyNumberFormat="1" applyFont="1" applyFill="1" applyBorder="1" applyAlignment="1" applyProtection="1">
      <alignment horizontal="center" vertical="center"/>
      <protection/>
    </xf>
    <xf numFmtId="4" fontId="10" fillId="33" borderId="20" xfId="50" applyNumberFormat="1" applyFont="1" applyFill="1" applyBorder="1" applyAlignment="1" applyProtection="1">
      <alignment horizontal="center" vertical="center"/>
      <protection/>
    </xf>
    <xf numFmtId="4" fontId="10" fillId="33" borderId="19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9" applyNumberFormat="1" applyFont="1" applyAlignment="1">
      <alignment horizontal="center"/>
      <protection/>
    </xf>
    <xf numFmtId="194" fontId="14" fillId="0" borderId="0" xfId="39" applyNumberFormat="1" applyFont="1" applyAlignment="1">
      <alignment horizontal="center"/>
      <protection/>
    </xf>
    <xf numFmtId="2" fontId="15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4" fillId="0" borderId="0" xfId="39" applyFont="1">
      <alignment/>
      <protection/>
    </xf>
    <xf numFmtId="0" fontId="13" fillId="0" borderId="0" xfId="39" applyFont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3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4" fillId="0" borderId="0" xfId="39" applyFont="1" applyAlignment="1">
      <alignment vertical="center"/>
      <protection/>
    </xf>
    <xf numFmtId="2" fontId="0" fillId="0" borderId="0" xfId="39" applyNumberFormat="1" applyFont="1" applyBorder="1" applyAlignment="1">
      <alignment horizontal="center"/>
      <protection/>
    </xf>
    <xf numFmtId="0" fontId="0" fillId="0" borderId="0" xfId="39" applyFont="1" applyAlignment="1">
      <alignment horizontal="center"/>
      <protection/>
    </xf>
    <xf numFmtId="15" fontId="14" fillId="0" borderId="0" xfId="39" applyNumberFormat="1" applyFont="1">
      <alignment/>
      <protection/>
    </xf>
    <xf numFmtId="194" fontId="14" fillId="0" borderId="0" xfId="39" applyNumberFormat="1" applyFont="1">
      <alignment/>
      <protection/>
    </xf>
    <xf numFmtId="0" fontId="15" fillId="0" borderId="0" xfId="39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center"/>
      <protection/>
    </xf>
    <xf numFmtId="191" fontId="6" fillId="0" borderId="0" xfId="49" applyNumberFormat="1" applyFont="1" applyFill="1" applyBorder="1">
      <alignment/>
      <protection/>
    </xf>
    <xf numFmtId="192" fontId="6" fillId="0" borderId="0" xfId="49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40" applyNumberFormat="1" applyFont="1" applyFill="1" applyBorder="1" applyAlignment="1" quotePrefix="1">
      <alignment horizontal="right"/>
      <protection/>
    </xf>
    <xf numFmtId="191" fontId="6" fillId="0" borderId="0" xfId="40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91" fontId="6" fillId="0" borderId="22" xfId="40" applyNumberFormat="1" applyFont="1" applyFill="1" applyBorder="1" applyAlignment="1" quotePrefix="1">
      <alignment horizontal="right"/>
      <protection/>
    </xf>
    <xf numFmtId="191" fontId="6" fillId="0" borderId="22" xfId="40" applyNumberFormat="1" applyFont="1" applyBorder="1" applyAlignment="1">
      <alignment horizontal="right"/>
      <protection/>
    </xf>
    <xf numFmtId="191" fontId="6" fillId="0" borderId="22" xfId="49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2" xfId="0" applyNumberFormat="1" applyFont="1" applyFill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191" fontId="6" fillId="0" borderId="27" xfId="40" applyNumberFormat="1" applyFont="1" applyFill="1" applyBorder="1" applyAlignment="1" quotePrefix="1">
      <alignment horizontal="right"/>
      <protection/>
    </xf>
    <xf numFmtId="191" fontId="6" fillId="0" borderId="27" xfId="40" applyNumberFormat="1" applyFont="1" applyBorder="1" applyAlignment="1">
      <alignment horizontal="right"/>
      <protection/>
    </xf>
    <xf numFmtId="0" fontId="6" fillId="0" borderId="27" xfId="0" applyFont="1" applyBorder="1" applyAlignment="1">
      <alignment/>
    </xf>
    <xf numFmtId="191" fontId="6" fillId="0" borderId="27" xfId="49" applyNumberFormat="1" applyFont="1" applyBorder="1">
      <alignment/>
      <protection/>
    </xf>
    <xf numFmtId="191" fontId="14" fillId="0" borderId="0" xfId="39" applyNumberFormat="1" applyFont="1">
      <alignment/>
      <protection/>
    </xf>
    <xf numFmtId="2" fontId="14" fillId="0" borderId="0" xfId="39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8" xfId="50" applyFont="1" applyBorder="1">
      <alignment/>
      <protection/>
    </xf>
    <xf numFmtId="0" fontId="12" fillId="0" borderId="29" xfId="50" applyFont="1" applyBorder="1">
      <alignment/>
      <protection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7" xfId="0" applyNumberFormat="1" applyFont="1" applyBorder="1" applyAlignment="1">
      <alignment/>
    </xf>
    <xf numFmtId="198" fontId="6" fillId="0" borderId="0" xfId="49" applyNumberFormat="1" applyFont="1" applyBorder="1" applyAlignment="1" quotePrefix="1">
      <alignment horizontal="center"/>
      <protection/>
    </xf>
    <xf numFmtId="16" fontId="6" fillId="0" borderId="0" xfId="49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 quotePrefix="1">
      <alignment horizontal="center"/>
    </xf>
    <xf numFmtId="191" fontId="6" fillId="0" borderId="23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204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 horizontal="centerContinuous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51" applyFont="1" applyBorder="1" applyAlignment="1">
      <alignment horizontal="center"/>
      <protection/>
    </xf>
    <xf numFmtId="0" fontId="22" fillId="0" borderId="40" xfId="51" applyFont="1" applyBorder="1" applyAlignment="1">
      <alignment horizontal="center"/>
      <protection/>
    </xf>
    <xf numFmtId="0" fontId="22" fillId="0" borderId="41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2" fillId="0" borderId="12" xfId="51" applyFont="1" applyBorder="1" applyAlignment="1">
      <alignment horizontal="center"/>
      <protection/>
    </xf>
    <xf numFmtId="204" fontId="0" fillId="0" borderId="42" xfId="51" applyNumberFormat="1" applyFont="1" applyBorder="1" applyAlignment="1">
      <alignment horizontal="center"/>
      <protection/>
    </xf>
    <xf numFmtId="0" fontId="0" fillId="0" borderId="42" xfId="51" applyBorder="1" applyAlignment="1">
      <alignment horizontal="center"/>
      <protection/>
    </xf>
    <xf numFmtId="193" fontId="0" fillId="0" borderId="42" xfId="51" applyNumberFormat="1" applyBorder="1">
      <alignment/>
      <protection/>
    </xf>
    <xf numFmtId="2" fontId="0" fillId="0" borderId="42" xfId="51" applyNumberFormat="1" applyBorder="1">
      <alignment/>
      <protection/>
    </xf>
    <xf numFmtId="2" fontId="0" fillId="0" borderId="43" xfId="51" applyNumberFormat="1" applyBorder="1">
      <alignment/>
      <protection/>
    </xf>
    <xf numFmtId="2" fontId="0" fillId="0" borderId="12" xfId="51" applyNumberFormat="1" applyBorder="1">
      <alignment/>
      <protection/>
    </xf>
    <xf numFmtId="204" fontId="22" fillId="0" borderId="11" xfId="51" applyNumberFormat="1" applyFont="1" applyBorder="1" applyAlignment="1">
      <alignment horizontal="center"/>
      <protection/>
    </xf>
    <xf numFmtId="204" fontId="22" fillId="0" borderId="41" xfId="51" applyNumberFormat="1" applyFont="1" applyBorder="1" applyAlignment="1">
      <alignment horizontal="center"/>
      <protection/>
    </xf>
    <xf numFmtId="204" fontId="22" fillId="0" borderId="41" xfId="51" applyNumberFormat="1" applyFont="1" applyBorder="1">
      <alignment/>
      <protection/>
    </xf>
    <xf numFmtId="204" fontId="22" fillId="0" borderId="12" xfId="51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49" fontId="22" fillId="0" borderId="40" xfId="51" applyNumberFormat="1" applyFont="1" applyBorder="1" applyAlignment="1">
      <alignment horizontal="center"/>
      <protection/>
    </xf>
    <xf numFmtId="49" fontId="22" fillId="0" borderId="0" xfId="51" applyNumberFormat="1" applyFont="1" applyBorder="1" applyAlignment="1">
      <alignment horizontal="center"/>
      <protection/>
    </xf>
    <xf numFmtId="49" fontId="0" fillId="0" borderId="42" xfId="0" applyNumberFormat="1" applyBorder="1" applyAlignment="1">
      <alignment horizontal="center"/>
    </xf>
    <xf numFmtId="2" fontId="22" fillId="0" borderId="44" xfId="51" applyNumberFormat="1" applyFont="1" applyBorder="1" applyAlignment="1">
      <alignment horizontal="center"/>
      <protection/>
    </xf>
    <xf numFmtId="2" fontId="22" fillId="0" borderId="11" xfId="51" applyNumberFormat="1" applyFont="1" applyBorder="1" applyAlignment="1">
      <alignment horizontal="center"/>
      <protection/>
    </xf>
    <xf numFmtId="2" fontId="22" fillId="0" borderId="45" xfId="51" applyNumberFormat="1" applyFont="1" applyBorder="1" applyAlignment="1">
      <alignment horizontal="center"/>
      <protection/>
    </xf>
    <xf numFmtId="2" fontId="22" fillId="0" borderId="41" xfId="51" applyNumberFormat="1" applyFont="1" applyBorder="1" applyAlignment="1">
      <alignment horizontal="center"/>
      <protection/>
    </xf>
    <xf numFmtId="2" fontId="22" fillId="0" borderId="45" xfId="51" applyNumberFormat="1" applyFont="1" applyBorder="1">
      <alignment/>
      <protection/>
    </xf>
    <xf numFmtId="2" fontId="22" fillId="0" borderId="41" xfId="51" applyNumberFormat="1" applyFont="1" applyBorder="1">
      <alignment/>
      <protection/>
    </xf>
    <xf numFmtId="2" fontId="22" fillId="0" borderId="46" xfId="51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193" fontId="22" fillId="0" borderId="11" xfId="51" applyNumberFormat="1" applyFont="1" applyBorder="1" applyAlignment="1">
      <alignment horizontal="center"/>
      <protection/>
    </xf>
    <xf numFmtId="193" fontId="22" fillId="0" borderId="40" xfId="51" applyNumberFormat="1" applyFont="1" applyBorder="1" applyAlignment="1">
      <alignment horizontal="center"/>
      <protection/>
    </xf>
    <xf numFmtId="193" fontId="22" fillId="0" borderId="41" xfId="51" applyNumberFormat="1" applyFont="1" applyBorder="1" applyAlignment="1">
      <alignment horizontal="center"/>
      <protection/>
    </xf>
    <xf numFmtId="193" fontId="22" fillId="0" borderId="0" xfId="51" applyNumberFormat="1" applyFont="1" applyBorder="1" applyAlignment="1">
      <alignment horizontal="center"/>
      <protection/>
    </xf>
    <xf numFmtId="193" fontId="22" fillId="0" borderId="12" xfId="51" applyNumberFormat="1" applyFont="1" applyBorder="1" applyAlignment="1">
      <alignment horizontal="center"/>
      <protection/>
    </xf>
    <xf numFmtId="193" fontId="22" fillId="0" borderId="47" xfId="51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192" fontId="22" fillId="35" borderId="40" xfId="51" applyNumberFormat="1" applyFont="1" applyFill="1" applyBorder="1" applyAlignment="1">
      <alignment horizontal="center"/>
      <protection/>
    </xf>
    <xf numFmtId="192" fontId="22" fillId="35" borderId="0" xfId="51" applyNumberFormat="1" applyFont="1" applyFill="1" applyBorder="1" applyAlignment="1">
      <alignment horizontal="center"/>
      <protection/>
    </xf>
    <xf numFmtId="192" fontId="22" fillId="35" borderId="47" xfId="51" applyNumberFormat="1" applyFont="1" applyFill="1" applyBorder="1">
      <alignment/>
      <protection/>
    </xf>
    <xf numFmtId="192" fontId="0" fillId="35" borderId="42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6" fillId="0" borderId="48" xfId="0" applyFont="1" applyBorder="1" applyAlignment="1">
      <alignment horizontal="center"/>
    </xf>
    <xf numFmtId="204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9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2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203" fontId="6" fillId="0" borderId="30" xfId="0" applyNumberFormat="1" applyFont="1" applyBorder="1" applyAlignment="1">
      <alignment/>
    </xf>
    <xf numFmtId="193" fontId="0" fillId="0" borderId="42" xfId="51" applyNumberFormat="1" applyFont="1" applyBorder="1">
      <alignment/>
      <protection/>
    </xf>
    <xf numFmtId="192" fontId="0" fillId="35" borderId="42" xfId="51" applyNumberFormat="1" applyFont="1" applyFill="1" applyBorder="1">
      <alignment/>
      <protection/>
    </xf>
    <xf numFmtId="2" fontId="0" fillId="0" borderId="42" xfId="51" applyNumberFormat="1" applyFont="1" applyBorder="1">
      <alignment/>
      <protection/>
    </xf>
    <xf numFmtId="0" fontId="0" fillId="0" borderId="42" xfId="51" applyFont="1" applyBorder="1" applyAlignment="1">
      <alignment horizontal="center"/>
      <protection/>
    </xf>
    <xf numFmtId="204" fontId="0" fillId="0" borderId="50" xfId="0" applyNumberFormat="1" applyBorder="1" applyAlignment="1">
      <alignment/>
    </xf>
    <xf numFmtId="193" fontId="0" fillId="0" borderId="50" xfId="0" applyNumberFormat="1" applyBorder="1" applyAlignment="1">
      <alignment/>
    </xf>
    <xf numFmtId="193" fontId="0" fillId="0" borderId="50" xfId="51" applyNumberFormat="1" applyFont="1" applyBorder="1">
      <alignment/>
      <protection/>
    </xf>
    <xf numFmtId="192" fontId="0" fillId="35" borderId="50" xfId="51" applyNumberFormat="1" applyFont="1" applyFill="1" applyBorder="1">
      <alignment/>
      <protection/>
    </xf>
    <xf numFmtId="2" fontId="0" fillId="0" borderId="50" xfId="51" applyNumberFormat="1" applyFont="1" applyBorder="1">
      <alignment/>
      <protection/>
    </xf>
    <xf numFmtId="0" fontId="0" fillId="0" borderId="50" xfId="51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51" applyNumberFormat="1" applyFont="1" applyBorder="1">
      <alignment/>
      <protection/>
    </xf>
    <xf numFmtId="192" fontId="0" fillId="35" borderId="12" xfId="51" applyNumberFormat="1" applyFont="1" applyFill="1" applyBorder="1">
      <alignment/>
      <protection/>
    </xf>
    <xf numFmtId="2" fontId="0" fillId="0" borderId="12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1" xfId="0" applyNumberFormat="1" applyBorder="1" applyAlignment="1">
      <alignment/>
    </xf>
    <xf numFmtId="49" fontId="0" fillId="0" borderId="51" xfId="0" applyNumberFormat="1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1" applyNumberFormat="1" applyFont="1" applyBorder="1">
      <alignment/>
      <protection/>
    </xf>
    <xf numFmtId="192" fontId="0" fillId="35" borderId="51" xfId="51" applyNumberFormat="1" applyFont="1" applyFill="1" applyBorder="1">
      <alignment/>
      <protection/>
    </xf>
    <xf numFmtId="2" fontId="0" fillId="0" borderId="51" xfId="51" applyNumberFormat="1" applyFont="1" applyBorder="1">
      <alignment/>
      <protection/>
    </xf>
    <xf numFmtId="0" fontId="0" fillId="0" borderId="52" xfId="51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04" fontId="24" fillId="0" borderId="42" xfId="0" applyNumberFormat="1" applyFont="1" applyBorder="1" applyAlignment="1">
      <alignment/>
    </xf>
    <xf numFmtId="191" fontId="24" fillId="0" borderId="42" xfId="0" applyNumberFormat="1" applyFont="1" applyFill="1" applyBorder="1" applyAlignment="1">
      <alignment/>
    </xf>
    <xf numFmtId="191" fontId="10" fillId="0" borderId="42" xfId="50" applyNumberFormat="1" applyFont="1" applyFill="1" applyBorder="1" applyAlignment="1">
      <alignment horizontal="right" vertical="center"/>
      <protection/>
    </xf>
    <xf numFmtId="0" fontId="16" fillId="0" borderId="42" xfId="0" applyFont="1" applyBorder="1" applyAlignment="1" quotePrefix="1">
      <alignment/>
    </xf>
    <xf numFmtId="0" fontId="10" fillId="33" borderId="42" xfId="50" applyFont="1" applyFill="1" applyBorder="1" applyAlignment="1">
      <alignment horizontal="right" vertical="center"/>
      <protection/>
    </xf>
    <xf numFmtId="195" fontId="10" fillId="0" borderId="42" xfId="0" applyNumberFormat="1" applyFont="1" applyBorder="1" applyAlignment="1">
      <alignment horizontal="right" vertical="center"/>
    </xf>
    <xf numFmtId="191" fontId="24" fillId="0" borderId="42" xfId="0" applyNumberFormat="1" applyFont="1" applyBorder="1" applyAlignment="1">
      <alignment/>
    </xf>
    <xf numFmtId="0" fontId="16" fillId="0" borderId="42" xfId="0" applyFont="1" applyBorder="1" applyAlignment="1">
      <alignment/>
    </xf>
    <xf numFmtId="191" fontId="16" fillId="0" borderId="4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204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49" fontId="6" fillId="0" borderId="53" xfId="0" applyNumberFormat="1" applyFont="1" applyBorder="1" applyAlignment="1">
      <alignment horizontal="center"/>
    </xf>
    <xf numFmtId="191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204" fontId="24" fillId="0" borderId="0" xfId="0" applyNumberFormat="1" applyFont="1" applyBorder="1" applyAlignment="1">
      <alignment/>
    </xf>
    <xf numFmtId="191" fontId="24" fillId="0" borderId="0" xfId="0" applyNumberFormat="1" applyFont="1" applyFill="1" applyBorder="1" applyAlignment="1">
      <alignment/>
    </xf>
    <xf numFmtId="191" fontId="10" fillId="0" borderId="0" xfId="50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/>
    </xf>
    <xf numFmtId="191" fontId="16" fillId="0" borderId="0" xfId="0" applyNumberFormat="1" applyFont="1" applyBorder="1" applyAlignment="1">
      <alignment/>
    </xf>
    <xf numFmtId="0" fontId="10" fillId="0" borderId="0" xfId="50" applyFont="1" applyBorder="1">
      <alignment/>
      <protection/>
    </xf>
    <xf numFmtId="15" fontId="16" fillId="0" borderId="0" xfId="0" applyNumberFormat="1" applyFont="1" applyBorder="1" applyAlignment="1">
      <alignment/>
    </xf>
    <xf numFmtId="0" fontId="12" fillId="0" borderId="0" xfId="50" applyFont="1" applyBorder="1">
      <alignment/>
      <protection/>
    </xf>
    <xf numFmtId="0" fontId="0" fillId="0" borderId="42" xfId="0" applyBorder="1" applyAlignment="1">
      <alignment/>
    </xf>
    <xf numFmtId="192" fontId="0" fillId="0" borderId="42" xfId="0" applyNumberForma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2" fillId="0" borderId="47" xfId="51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191" fontId="25" fillId="0" borderId="42" xfId="0" applyNumberFormat="1" applyFont="1" applyBorder="1" applyAlignment="1">
      <alignment horizontal="right" vertical="center"/>
    </xf>
    <xf numFmtId="0" fontId="22" fillId="0" borderId="47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42" xfId="51" applyNumberFormat="1" applyFont="1" applyBorder="1" applyAlignment="1">
      <alignment horizontal="center"/>
      <protection/>
    </xf>
    <xf numFmtId="0" fontId="6" fillId="0" borderId="53" xfId="49" applyFont="1" applyBorder="1" applyAlignment="1">
      <alignment horizontal="center"/>
      <protection/>
    </xf>
    <xf numFmtId="203" fontId="6" fillId="0" borderId="53" xfId="0" applyNumberFormat="1" applyFont="1" applyBorder="1" applyAlignment="1">
      <alignment/>
    </xf>
    <xf numFmtId="191" fontId="6" fillId="0" borderId="53" xfId="0" applyNumberFormat="1" applyFont="1" applyBorder="1" applyAlignment="1">
      <alignment horizontal="right"/>
    </xf>
    <xf numFmtId="191" fontId="6" fillId="0" borderId="53" xfId="40" applyNumberFormat="1" applyFont="1" applyFill="1" applyBorder="1" applyAlignment="1" quotePrefix="1">
      <alignment horizontal="right"/>
      <protection/>
    </xf>
    <xf numFmtId="191" fontId="6" fillId="0" borderId="53" xfId="40" applyNumberFormat="1" applyFont="1" applyBorder="1" applyAlignment="1">
      <alignment horizontal="right"/>
      <protection/>
    </xf>
    <xf numFmtId="191" fontId="6" fillId="0" borderId="53" xfId="49" applyNumberFormat="1" applyFont="1" applyBorder="1">
      <alignment/>
      <protection/>
    </xf>
    <xf numFmtId="192" fontId="6" fillId="0" borderId="53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204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193" fontId="0" fillId="0" borderId="54" xfId="51" applyNumberFormat="1" applyFont="1" applyBorder="1">
      <alignment/>
      <protection/>
    </xf>
    <xf numFmtId="192" fontId="0" fillId="35" borderId="54" xfId="51" applyNumberFormat="1" applyFont="1" applyFill="1" applyBorder="1">
      <alignment/>
      <protection/>
    </xf>
    <xf numFmtId="2" fontId="0" fillId="0" borderId="54" xfId="51" applyNumberFormat="1" applyFont="1" applyBorder="1">
      <alignment/>
      <protection/>
    </xf>
    <xf numFmtId="0" fontId="0" fillId="0" borderId="54" xfId="51" applyFont="1" applyBorder="1" applyAlignment="1">
      <alignment horizontal="center"/>
      <protection/>
    </xf>
    <xf numFmtId="2" fontId="0" fillId="0" borderId="54" xfId="0" applyNumberFormat="1" applyBorder="1" applyAlignment="1">
      <alignment/>
    </xf>
    <xf numFmtId="0" fontId="10" fillId="0" borderId="42" xfId="50" applyFont="1" applyBorder="1">
      <alignment/>
      <protection/>
    </xf>
    <xf numFmtId="15" fontId="16" fillId="0" borderId="42" xfId="0" applyNumberFormat="1" applyFont="1" applyBorder="1" applyAlignment="1">
      <alignment/>
    </xf>
    <xf numFmtId="0" fontId="22" fillId="36" borderId="43" xfId="51" applyFont="1" applyFill="1" applyBorder="1" applyAlignment="1">
      <alignment horizontal="center"/>
      <protection/>
    </xf>
    <xf numFmtId="0" fontId="22" fillId="36" borderId="55" xfId="51" applyFont="1" applyFill="1" applyBorder="1" applyAlignment="1">
      <alignment horizontal="center"/>
      <protection/>
    </xf>
    <xf numFmtId="0" fontId="22" fillId="36" borderId="56" xfId="51" applyFont="1" applyFill="1" applyBorder="1" applyAlignment="1">
      <alignment horizontal="center"/>
      <protection/>
    </xf>
    <xf numFmtId="2" fontId="9" fillId="0" borderId="43" xfId="50" applyNumberFormat="1" applyFont="1" applyFill="1" applyBorder="1" applyAlignment="1" applyProtection="1">
      <alignment horizontal="center"/>
      <protection/>
    </xf>
    <xf numFmtId="2" fontId="9" fillId="0" borderId="55" xfId="50" applyNumberFormat="1" applyFont="1" applyFill="1" applyBorder="1" applyAlignment="1" applyProtection="1">
      <alignment horizontal="center"/>
      <protection/>
    </xf>
    <xf numFmtId="2" fontId="9" fillId="0" borderId="56" xfId="50" applyNumberFormat="1" applyFont="1" applyFill="1" applyBorder="1" applyAlignment="1" applyProtection="1">
      <alignment horizontal="center"/>
      <protection/>
    </xf>
    <xf numFmtId="2" fontId="10" fillId="0" borderId="42" xfId="50" applyNumberFormat="1" applyFont="1" applyFill="1" applyBorder="1" applyAlignment="1" applyProtection="1">
      <alignment horizontal="center"/>
      <protection/>
    </xf>
    <xf numFmtId="192" fontId="10" fillId="0" borderId="42" xfId="50" applyNumberFormat="1" applyFont="1" applyFill="1" applyBorder="1" applyAlignment="1" applyProtection="1">
      <alignment horizontal="center"/>
      <protection/>
    </xf>
    <xf numFmtId="195" fontId="10" fillId="0" borderId="42" xfId="50" applyNumberFormat="1" applyFont="1" applyFill="1" applyBorder="1" applyAlignment="1" applyProtection="1">
      <alignment horizontal="center"/>
      <protection/>
    </xf>
    <xf numFmtId="0" fontId="10" fillId="0" borderId="42" xfId="50" applyFont="1" applyFill="1" applyBorder="1" applyAlignment="1" applyProtection="1">
      <alignment horizontal="center" vertical="center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10" fillId="0" borderId="42" xfId="50" applyFont="1" applyFill="1" applyBorder="1" applyAlignment="1" applyProtection="1">
      <alignment horizontal="center" vertical="center" textRotation="90"/>
      <protection/>
    </xf>
    <xf numFmtId="2" fontId="10" fillId="0" borderId="42" xfId="50" applyNumberFormat="1" applyFont="1" applyFill="1" applyBorder="1" applyAlignment="1" applyProtection="1">
      <alignment horizontal="left"/>
      <protection/>
    </xf>
    <xf numFmtId="192" fontId="10" fillId="0" borderId="42" xfId="50" applyNumberFormat="1" applyFont="1" applyFill="1" applyBorder="1" applyAlignment="1" applyProtection="1">
      <alignment/>
      <protection/>
    </xf>
    <xf numFmtId="192" fontId="10" fillId="0" borderId="42" xfId="50" applyNumberFormat="1" applyFont="1" applyFill="1" applyBorder="1" applyProtection="1">
      <alignment/>
      <protection/>
    </xf>
    <xf numFmtId="195" fontId="10" fillId="0" borderId="11" xfId="50" applyNumberFormat="1" applyFont="1" applyFill="1" applyBorder="1" applyAlignment="1" applyProtection="1">
      <alignment horizontal="center" vertical="center" textRotation="90"/>
      <protection/>
    </xf>
    <xf numFmtId="195" fontId="10" fillId="0" borderId="12" xfId="50" applyNumberFormat="1" applyFont="1" applyFill="1" applyBorder="1" applyAlignment="1" applyProtection="1">
      <alignment horizontal="center" vertical="center" textRotation="90"/>
      <protection/>
    </xf>
    <xf numFmtId="4" fontId="10" fillId="0" borderId="42" xfId="50" applyNumberFormat="1" applyFont="1" applyFill="1" applyBorder="1" applyAlignment="1" applyProtection="1">
      <alignment horizontal="center" vertical="center"/>
      <protection/>
    </xf>
    <xf numFmtId="4" fontId="10" fillId="0" borderId="42" xfId="50" applyNumberFormat="1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 vertical="center" textRotation="90"/>
      <protection/>
    </xf>
    <xf numFmtId="0" fontId="10" fillId="0" borderId="12" xfId="50" applyFont="1" applyFill="1" applyBorder="1" applyAlignment="1" applyProtection="1">
      <alignment horizontal="center" vertical="center" textRotation="90"/>
      <protection/>
    </xf>
    <xf numFmtId="0" fontId="1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Normal_ข้อมูล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N13A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125"/>
          <c:w val="0.802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DATA!$E$9:$E$39</c:f>
              <c:numCache>
                <c:ptCount val="31"/>
                <c:pt idx="0">
                  <c:v>13.48</c:v>
                </c:pt>
                <c:pt idx="1">
                  <c:v>39.12</c:v>
                </c:pt>
                <c:pt idx="2">
                  <c:v>21.83</c:v>
                </c:pt>
                <c:pt idx="3">
                  <c:v>35.71</c:v>
                </c:pt>
                <c:pt idx="4">
                  <c:v>35.01</c:v>
                </c:pt>
                <c:pt idx="5">
                  <c:v>114.35</c:v>
                </c:pt>
                <c:pt idx="6">
                  <c:v>161.296</c:v>
                </c:pt>
                <c:pt idx="7">
                  <c:v>85.77</c:v>
                </c:pt>
                <c:pt idx="8">
                  <c:v>302.73</c:v>
                </c:pt>
                <c:pt idx="9">
                  <c:v>603.7</c:v>
                </c:pt>
                <c:pt idx="10">
                  <c:v>236.19</c:v>
                </c:pt>
                <c:pt idx="11">
                  <c:v>166.16</c:v>
                </c:pt>
                <c:pt idx="12">
                  <c:v>287.88</c:v>
                </c:pt>
                <c:pt idx="13">
                  <c:v>368.61</c:v>
                </c:pt>
                <c:pt idx="14">
                  <c:v>193.74</c:v>
                </c:pt>
                <c:pt idx="15">
                  <c:v>124.54</c:v>
                </c:pt>
                <c:pt idx="16">
                  <c:v>87.51</c:v>
                </c:pt>
                <c:pt idx="17">
                  <c:v>58.51</c:v>
                </c:pt>
                <c:pt idx="18">
                  <c:v>33.61</c:v>
                </c:pt>
                <c:pt idx="19">
                  <c:v>33.55</c:v>
                </c:pt>
                <c:pt idx="20">
                  <c:v>28.26</c:v>
                </c:pt>
                <c:pt idx="21">
                  <c:v>24.67</c:v>
                </c:pt>
                <c:pt idx="22">
                  <c:v>21.19</c:v>
                </c:pt>
                <c:pt idx="23">
                  <c:v>19.99</c:v>
                </c:pt>
                <c:pt idx="24">
                  <c:v>17.4</c:v>
                </c:pt>
                <c:pt idx="25">
                  <c:v>17.45</c:v>
                </c:pt>
                <c:pt idx="26">
                  <c:v>14.29</c:v>
                </c:pt>
                <c:pt idx="27">
                  <c:v>13.55</c:v>
                </c:pt>
                <c:pt idx="28">
                  <c:v>12.53</c:v>
                </c:pt>
                <c:pt idx="29">
                  <c:v>10.56</c:v>
                </c:pt>
                <c:pt idx="30">
                  <c:v>11.35</c:v>
                </c:pt>
              </c:numCache>
            </c:numRef>
          </c:xVal>
          <c:yVal>
            <c:numRef>
              <c:f>DATA!$H$9:$H$39</c:f>
              <c:numCache>
                <c:ptCount val="31"/>
                <c:pt idx="0">
                  <c:v>37.79966657664001</c:v>
                </c:pt>
                <c:pt idx="1">
                  <c:v>322.38896403455993</c:v>
                </c:pt>
                <c:pt idx="2">
                  <c:v>77.2840993392</c:v>
                </c:pt>
                <c:pt idx="3">
                  <c:v>188.75969011872</c:v>
                </c:pt>
                <c:pt idx="4">
                  <c:v>231.89239620575998</c:v>
                </c:pt>
                <c:pt idx="5">
                  <c:v>2794.9314516192</c:v>
                </c:pt>
                <c:pt idx="6">
                  <c:v>16399.843850313213</c:v>
                </c:pt>
                <c:pt idx="7">
                  <c:v>143.57003796288</c:v>
                </c:pt>
                <c:pt idx="8">
                  <c:v>14766.89110152192</c:v>
                </c:pt>
                <c:pt idx="9">
                  <c:v>83962.26814743361</c:v>
                </c:pt>
                <c:pt idx="10">
                  <c:v>4369.01842658592</c:v>
                </c:pt>
                <c:pt idx="11">
                  <c:v>5403.152968934401</c:v>
                </c:pt>
                <c:pt idx="12">
                  <c:v>3204.0274324032002</c:v>
                </c:pt>
                <c:pt idx="13">
                  <c:v>8512.637513086082</c:v>
                </c:pt>
                <c:pt idx="14">
                  <c:v>3538.331680003201</c:v>
                </c:pt>
                <c:pt idx="15">
                  <c:v>1735.0466608051202</c:v>
                </c:pt>
                <c:pt idx="16">
                  <c:v>618.2326950912001</c:v>
                </c:pt>
                <c:pt idx="17">
                  <c:v>341.357965416</c:v>
                </c:pt>
                <c:pt idx="18">
                  <c:v>250.13655050975999</c:v>
                </c:pt>
                <c:pt idx="19">
                  <c:v>73.08411327360001</c:v>
                </c:pt>
                <c:pt idx="20">
                  <c:v>44.626585927680004</c:v>
                </c:pt>
                <c:pt idx="21">
                  <c:v>65.32008920640001</c:v>
                </c:pt>
                <c:pt idx="22">
                  <c:v>49.22829879552</c:v>
                </c:pt>
                <c:pt idx="23">
                  <c:v>63.415407954239996</c:v>
                </c:pt>
                <c:pt idx="24">
                  <c:v>35.141120179199994</c:v>
                </c:pt>
                <c:pt idx="25">
                  <c:v>186.30348488639999</c:v>
                </c:pt>
                <c:pt idx="26">
                  <c:v>42.322028114880005</c:v>
                </c:pt>
                <c:pt idx="27">
                  <c:v>38.31089103360001</c:v>
                </c:pt>
                <c:pt idx="28">
                  <c:v>12.340231646400001</c:v>
                </c:pt>
              </c:numCache>
            </c:numRef>
          </c:yVal>
          <c:smooth val="0"/>
        </c:ser>
        <c:axId val="59731116"/>
        <c:axId val="19719421"/>
      </c:scatterChart>
      <c:valAx>
        <c:axId val="59731116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719421"/>
        <c:crossesAt val="1"/>
        <c:crossBetween val="midCat"/>
        <c:dispUnits/>
      </c:valAx>
      <c:valAx>
        <c:axId val="19719421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7311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14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5475"/>
          <c:w val="0.8197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DATA!$E$9:$E$39</c:f>
              <c:numCache>
                <c:ptCount val="31"/>
                <c:pt idx="0">
                  <c:v>13.48</c:v>
                </c:pt>
                <c:pt idx="1">
                  <c:v>39.12</c:v>
                </c:pt>
                <c:pt idx="2">
                  <c:v>21.83</c:v>
                </c:pt>
                <c:pt idx="3">
                  <c:v>35.71</c:v>
                </c:pt>
                <c:pt idx="4">
                  <c:v>35.01</c:v>
                </c:pt>
                <c:pt idx="5">
                  <c:v>114.35</c:v>
                </c:pt>
                <c:pt idx="6">
                  <c:v>161.296</c:v>
                </c:pt>
                <c:pt idx="7">
                  <c:v>85.77</c:v>
                </c:pt>
                <c:pt idx="8">
                  <c:v>302.73</c:v>
                </c:pt>
                <c:pt idx="9">
                  <c:v>603.7</c:v>
                </c:pt>
                <c:pt idx="10">
                  <c:v>236.19</c:v>
                </c:pt>
                <c:pt idx="11">
                  <c:v>166.16</c:v>
                </c:pt>
                <c:pt idx="12">
                  <c:v>287.88</c:v>
                </c:pt>
                <c:pt idx="13">
                  <c:v>368.61</c:v>
                </c:pt>
                <c:pt idx="14">
                  <c:v>193.74</c:v>
                </c:pt>
                <c:pt idx="15">
                  <c:v>124.54</c:v>
                </c:pt>
                <c:pt idx="16">
                  <c:v>87.51</c:v>
                </c:pt>
                <c:pt idx="17">
                  <c:v>58.51</c:v>
                </c:pt>
                <c:pt idx="18">
                  <c:v>33.61</c:v>
                </c:pt>
                <c:pt idx="19">
                  <c:v>33.55</c:v>
                </c:pt>
                <c:pt idx="20">
                  <c:v>28.26</c:v>
                </c:pt>
                <c:pt idx="21">
                  <c:v>24.67</c:v>
                </c:pt>
                <c:pt idx="22">
                  <c:v>21.19</c:v>
                </c:pt>
                <c:pt idx="23">
                  <c:v>19.99</c:v>
                </c:pt>
                <c:pt idx="24">
                  <c:v>17.4</c:v>
                </c:pt>
                <c:pt idx="25">
                  <c:v>17.45</c:v>
                </c:pt>
                <c:pt idx="26">
                  <c:v>14.29</c:v>
                </c:pt>
                <c:pt idx="27">
                  <c:v>13.55</c:v>
                </c:pt>
                <c:pt idx="28">
                  <c:v>12.53</c:v>
                </c:pt>
                <c:pt idx="29">
                  <c:v>10.56</c:v>
                </c:pt>
                <c:pt idx="30">
                  <c:v>11.35</c:v>
                </c:pt>
              </c:numCache>
            </c:numRef>
          </c:xVal>
          <c:yVal>
            <c:numRef>
              <c:f>DATA!$H$9:$H$39</c:f>
              <c:numCache>
                <c:ptCount val="31"/>
                <c:pt idx="0">
                  <c:v>37.79966657664001</c:v>
                </c:pt>
                <c:pt idx="1">
                  <c:v>322.38896403455993</c:v>
                </c:pt>
                <c:pt idx="2">
                  <c:v>77.2840993392</c:v>
                </c:pt>
                <c:pt idx="3">
                  <c:v>188.75969011872</c:v>
                </c:pt>
                <c:pt idx="4">
                  <c:v>231.89239620575998</c:v>
                </c:pt>
                <c:pt idx="5">
                  <c:v>2794.9314516192</c:v>
                </c:pt>
                <c:pt idx="6">
                  <c:v>16399.843850313213</c:v>
                </c:pt>
                <c:pt idx="7">
                  <c:v>143.57003796288</c:v>
                </c:pt>
                <c:pt idx="8">
                  <c:v>14766.89110152192</c:v>
                </c:pt>
                <c:pt idx="9">
                  <c:v>83962.26814743361</c:v>
                </c:pt>
                <c:pt idx="10">
                  <c:v>4369.01842658592</c:v>
                </c:pt>
                <c:pt idx="11">
                  <c:v>5403.152968934401</c:v>
                </c:pt>
                <c:pt idx="12">
                  <c:v>3204.0274324032002</c:v>
                </c:pt>
                <c:pt idx="13">
                  <c:v>8512.637513086082</c:v>
                </c:pt>
                <c:pt idx="14">
                  <c:v>3538.331680003201</c:v>
                </c:pt>
                <c:pt idx="15">
                  <c:v>1735.0466608051202</c:v>
                </c:pt>
                <c:pt idx="16">
                  <c:v>618.2326950912001</c:v>
                </c:pt>
                <c:pt idx="17">
                  <c:v>341.357965416</c:v>
                </c:pt>
                <c:pt idx="18">
                  <c:v>250.13655050975999</c:v>
                </c:pt>
                <c:pt idx="19">
                  <c:v>73.08411327360001</c:v>
                </c:pt>
                <c:pt idx="20">
                  <c:v>44.626585927680004</c:v>
                </c:pt>
                <c:pt idx="21">
                  <c:v>65.32008920640001</c:v>
                </c:pt>
                <c:pt idx="22">
                  <c:v>49.22829879552</c:v>
                </c:pt>
                <c:pt idx="23">
                  <c:v>63.415407954239996</c:v>
                </c:pt>
                <c:pt idx="24">
                  <c:v>35.141120179199994</c:v>
                </c:pt>
                <c:pt idx="25">
                  <c:v>186.30348488639999</c:v>
                </c:pt>
                <c:pt idx="26">
                  <c:v>42.322028114880005</c:v>
                </c:pt>
                <c:pt idx="27">
                  <c:v>38.31089103360001</c:v>
                </c:pt>
                <c:pt idx="28">
                  <c:v>12.340231646400001</c:v>
                </c:pt>
              </c:numCache>
            </c:numRef>
          </c:yVal>
          <c:smooth val="0"/>
        </c:ser>
        <c:axId val="62033994"/>
        <c:axId val="25977251"/>
      </c:scatterChart>
      <c:valAx>
        <c:axId val="62033994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977251"/>
        <c:crossesAt val="1"/>
        <c:crossBetween val="midCat"/>
        <c:dispUnits/>
      </c:valAx>
      <c:valAx>
        <c:axId val="25977251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03399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25"/>
          <c:y val="0.3812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N.75 Nam Wa A.Wiang Sa Nan Year 2018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'N75'!$B$1:$B$365</c:f>
              <c:strCache/>
            </c:strRef>
          </c:cat>
          <c:val>
            <c:numRef>
              <c:f>'N75'!$D$1:$D$365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'N75'!$B$1:$B$365</c:f>
              <c:strCache/>
            </c:strRef>
          </c:cat>
          <c:val>
            <c:numRef>
              <c:f>'N75'!$E$1:$E$365</c:f>
              <c:numCache/>
            </c:numRef>
          </c:val>
          <c:smooth val="0"/>
        </c:ser>
        <c:marker val="1"/>
        <c:axId val="41108440"/>
        <c:axId val="24586873"/>
      </c:lineChart>
      <c:dateAx>
        <c:axId val="41108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586873"/>
        <c:crossesAt val="18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586873"/>
        <c:scaling>
          <c:orientation val="minMax"/>
          <c:max val="195"/>
          <c:min val="1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44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29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7125"/>
          <c:w val="0.793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DATA!$E$9:$E$39</c:f>
              <c:numCache>
                <c:ptCount val="31"/>
                <c:pt idx="0">
                  <c:v>13.48</c:v>
                </c:pt>
                <c:pt idx="1">
                  <c:v>39.12</c:v>
                </c:pt>
                <c:pt idx="2">
                  <c:v>21.83</c:v>
                </c:pt>
                <c:pt idx="3">
                  <c:v>35.71</c:v>
                </c:pt>
                <c:pt idx="4">
                  <c:v>35.01</c:v>
                </c:pt>
                <c:pt idx="5">
                  <c:v>114.35</c:v>
                </c:pt>
                <c:pt idx="6">
                  <c:v>161.296</c:v>
                </c:pt>
                <c:pt idx="7">
                  <c:v>85.77</c:v>
                </c:pt>
                <c:pt idx="8">
                  <c:v>302.73</c:v>
                </c:pt>
                <c:pt idx="9">
                  <c:v>603.7</c:v>
                </c:pt>
                <c:pt idx="10">
                  <c:v>236.19</c:v>
                </c:pt>
                <c:pt idx="11">
                  <c:v>166.16</c:v>
                </c:pt>
                <c:pt idx="12">
                  <c:v>287.88</c:v>
                </c:pt>
                <c:pt idx="13">
                  <c:v>368.61</c:v>
                </c:pt>
                <c:pt idx="14">
                  <c:v>193.74</c:v>
                </c:pt>
                <c:pt idx="15">
                  <c:v>124.54</c:v>
                </c:pt>
                <c:pt idx="16">
                  <c:v>87.51</c:v>
                </c:pt>
                <c:pt idx="17">
                  <c:v>58.51</c:v>
                </c:pt>
                <c:pt idx="18">
                  <c:v>33.61</c:v>
                </c:pt>
                <c:pt idx="19">
                  <c:v>33.55</c:v>
                </c:pt>
                <c:pt idx="20">
                  <c:v>28.26</c:v>
                </c:pt>
                <c:pt idx="21">
                  <c:v>24.67</c:v>
                </c:pt>
                <c:pt idx="22">
                  <c:v>21.19</c:v>
                </c:pt>
                <c:pt idx="23">
                  <c:v>19.99</c:v>
                </c:pt>
                <c:pt idx="24">
                  <c:v>17.4</c:v>
                </c:pt>
                <c:pt idx="25">
                  <c:v>17.45</c:v>
                </c:pt>
                <c:pt idx="26">
                  <c:v>14.29</c:v>
                </c:pt>
                <c:pt idx="27">
                  <c:v>13.55</c:v>
                </c:pt>
                <c:pt idx="28">
                  <c:v>12.53</c:v>
                </c:pt>
                <c:pt idx="29">
                  <c:v>10.56</c:v>
                </c:pt>
                <c:pt idx="30">
                  <c:v>11.35</c:v>
                </c:pt>
              </c:numCache>
            </c:numRef>
          </c:xVal>
          <c:yVal>
            <c:numRef>
              <c:f>DATA!$H$9:$H$39</c:f>
              <c:numCache>
                <c:ptCount val="31"/>
                <c:pt idx="0">
                  <c:v>37.79966657664001</c:v>
                </c:pt>
                <c:pt idx="1">
                  <c:v>322.38896403455993</c:v>
                </c:pt>
                <c:pt idx="2">
                  <c:v>77.2840993392</c:v>
                </c:pt>
                <c:pt idx="3">
                  <c:v>188.75969011872</c:v>
                </c:pt>
                <c:pt idx="4">
                  <c:v>231.89239620575998</c:v>
                </c:pt>
                <c:pt idx="5">
                  <c:v>2794.9314516192</c:v>
                </c:pt>
                <c:pt idx="6">
                  <c:v>16399.843850313213</c:v>
                </c:pt>
                <c:pt idx="7">
                  <c:v>143.57003796288</c:v>
                </c:pt>
                <c:pt idx="8">
                  <c:v>14766.89110152192</c:v>
                </c:pt>
                <c:pt idx="9">
                  <c:v>83962.26814743361</c:v>
                </c:pt>
                <c:pt idx="10">
                  <c:v>4369.01842658592</c:v>
                </c:pt>
                <c:pt idx="11">
                  <c:v>5403.152968934401</c:v>
                </c:pt>
                <c:pt idx="12">
                  <c:v>3204.0274324032002</c:v>
                </c:pt>
                <c:pt idx="13">
                  <c:v>8512.637513086082</c:v>
                </c:pt>
                <c:pt idx="14">
                  <c:v>3538.331680003201</c:v>
                </c:pt>
                <c:pt idx="15">
                  <c:v>1735.0466608051202</c:v>
                </c:pt>
                <c:pt idx="16">
                  <c:v>618.2326950912001</c:v>
                </c:pt>
                <c:pt idx="17">
                  <c:v>341.357965416</c:v>
                </c:pt>
                <c:pt idx="18">
                  <c:v>250.13655050975999</c:v>
                </c:pt>
                <c:pt idx="19">
                  <c:v>73.08411327360001</c:v>
                </c:pt>
                <c:pt idx="20">
                  <c:v>44.626585927680004</c:v>
                </c:pt>
                <c:pt idx="21">
                  <c:v>65.32008920640001</c:v>
                </c:pt>
                <c:pt idx="22">
                  <c:v>49.22829879552</c:v>
                </c:pt>
                <c:pt idx="23">
                  <c:v>63.415407954239996</c:v>
                </c:pt>
                <c:pt idx="24">
                  <c:v>35.141120179199994</c:v>
                </c:pt>
                <c:pt idx="25">
                  <c:v>186.30348488639999</c:v>
                </c:pt>
                <c:pt idx="26">
                  <c:v>42.322028114880005</c:v>
                </c:pt>
                <c:pt idx="27">
                  <c:v>38.31089103360001</c:v>
                </c:pt>
                <c:pt idx="28">
                  <c:v>12.340231646400001</c:v>
                </c:pt>
              </c:numCache>
            </c:numRef>
          </c:yVal>
          <c:smooth val="0"/>
        </c:ser>
        <c:axId val="23404246"/>
        <c:axId val="18372863"/>
      </c:scatterChart>
      <c:valAx>
        <c:axId val="23404246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372863"/>
        <c:crossesAt val="1"/>
        <c:crossBetween val="midCat"/>
        <c:dispUnits/>
      </c:valAx>
      <c:valAx>
        <c:axId val="1837286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4042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400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762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9</xdr:col>
      <xdr:colOff>19050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9050" y="50768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18</xdr:row>
      <xdr:rowOff>85725</xdr:rowOff>
    </xdr:from>
    <xdr:to>
      <xdr:col>15</xdr:col>
      <xdr:colOff>133350</xdr:colOff>
      <xdr:row>35</xdr:row>
      <xdr:rowOff>38100</xdr:rowOff>
    </xdr:to>
    <xdr:graphicFrame>
      <xdr:nvGraphicFramePr>
        <xdr:cNvPr id="2" name="Chart 1"/>
        <xdr:cNvGraphicFramePr/>
      </xdr:nvGraphicFramePr>
      <xdr:xfrm>
        <a:off x="3057525" y="52292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45"/>
  <sheetViews>
    <sheetView zoomScale="118" zoomScaleNormal="118" zoomScalePageLayoutView="0" workbookViewId="0" topLeftCell="A82">
      <selection activeCell="C100" sqref="C100"/>
    </sheetView>
  </sheetViews>
  <sheetFormatPr defaultColWidth="9.140625" defaultRowHeight="23.25"/>
  <cols>
    <col min="1" max="1" width="9.421875" style="137" bestFit="1" customWidth="1"/>
    <col min="2" max="2" width="6.7109375" style="237" customWidth="1"/>
    <col min="3" max="4" width="9.140625" style="157" customWidth="1"/>
    <col min="6" max="6" width="10.421875" style="162" bestFit="1" customWidth="1"/>
    <col min="8" max="8" width="9.140625" style="240" customWidth="1"/>
    <col min="9" max="10" width="9.140625" style="149" customWidth="1"/>
  </cols>
  <sheetData>
    <row r="1" spans="1:10" s="120" customFormat="1" ht="21">
      <c r="A1" s="260" t="s">
        <v>157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120" customFormat="1" ht="21">
      <c r="A2" s="132" t="s">
        <v>120</v>
      </c>
      <c r="B2" s="138" t="s">
        <v>121</v>
      </c>
      <c r="C2" s="150" t="s">
        <v>122</v>
      </c>
      <c r="D2" s="151" t="s">
        <v>122</v>
      </c>
      <c r="E2" s="121" t="s">
        <v>123</v>
      </c>
      <c r="F2" s="158" t="s">
        <v>123</v>
      </c>
      <c r="G2" s="121" t="s">
        <v>123</v>
      </c>
      <c r="H2" s="122" t="s">
        <v>124</v>
      </c>
      <c r="I2" s="141" t="s">
        <v>123</v>
      </c>
      <c r="J2" s="142" t="s">
        <v>123</v>
      </c>
    </row>
    <row r="3" spans="1:10" s="120" customFormat="1" ht="18.75" customHeight="1">
      <c r="A3" s="133" t="s">
        <v>125</v>
      </c>
      <c r="B3" s="139" t="s">
        <v>126</v>
      </c>
      <c r="C3" s="152" t="s">
        <v>127</v>
      </c>
      <c r="D3" s="153" t="s">
        <v>127</v>
      </c>
      <c r="E3" s="123" t="s">
        <v>128</v>
      </c>
      <c r="F3" s="159" t="s">
        <v>128</v>
      </c>
      <c r="G3" s="123" t="s">
        <v>129</v>
      </c>
      <c r="H3" s="124" t="s">
        <v>130</v>
      </c>
      <c r="I3" s="143" t="s">
        <v>131</v>
      </c>
      <c r="J3" s="144" t="s">
        <v>132</v>
      </c>
    </row>
    <row r="4" spans="1:10" s="120" customFormat="1" ht="18.75" customHeight="1">
      <c r="A4" s="134"/>
      <c r="B4" s="139" t="s">
        <v>133</v>
      </c>
      <c r="C4" s="152" t="s">
        <v>134</v>
      </c>
      <c r="D4" s="153" t="s">
        <v>135</v>
      </c>
      <c r="E4" s="123" t="s">
        <v>136</v>
      </c>
      <c r="F4" s="159" t="s">
        <v>137</v>
      </c>
      <c r="G4" s="123" t="s">
        <v>138</v>
      </c>
      <c r="H4" s="124" t="s">
        <v>139</v>
      </c>
      <c r="I4" s="145"/>
      <c r="J4" s="146"/>
    </row>
    <row r="5" spans="1:10" s="120" customFormat="1" ht="18.75" customHeight="1">
      <c r="A5" s="135"/>
      <c r="B5" s="236"/>
      <c r="C5" s="154" t="s">
        <v>35</v>
      </c>
      <c r="D5" s="155" t="s">
        <v>34</v>
      </c>
      <c r="E5" s="125" t="s">
        <v>36</v>
      </c>
      <c r="F5" s="160"/>
      <c r="G5" s="125" t="s">
        <v>140</v>
      </c>
      <c r="H5" s="239"/>
      <c r="I5" s="147" t="s">
        <v>141</v>
      </c>
      <c r="J5" s="144" t="s">
        <v>142</v>
      </c>
    </row>
    <row r="6" spans="1:10" s="120" customFormat="1" ht="18.75" customHeight="1">
      <c r="A6" s="126">
        <v>22405</v>
      </c>
      <c r="B6" s="241" t="s">
        <v>144</v>
      </c>
      <c r="C6" s="128">
        <v>85.3808</v>
      </c>
      <c r="D6" s="128">
        <v>85.3933</v>
      </c>
      <c r="E6" s="128">
        <f aca="true" t="shared" si="0" ref="E6:E47">D6-C6</f>
        <v>0.012500000000002842</v>
      </c>
      <c r="F6" s="161">
        <f aca="true" t="shared" si="1" ref="F6:F47">((10^6)*E6/G6)</f>
        <v>45.73059193679242</v>
      </c>
      <c r="G6" s="129">
        <f aca="true" t="shared" si="2" ref="G6:G47">I6-J6</f>
        <v>273.34000000000003</v>
      </c>
      <c r="H6" s="127">
        <v>1</v>
      </c>
      <c r="I6" s="130">
        <v>823.13</v>
      </c>
      <c r="J6" s="129">
        <v>549.79</v>
      </c>
    </row>
    <row r="7" spans="1:10" s="120" customFormat="1" ht="18.75" customHeight="1">
      <c r="A7" s="126"/>
      <c r="B7" s="241" t="s">
        <v>145</v>
      </c>
      <c r="C7" s="128">
        <v>87.4393</v>
      </c>
      <c r="D7" s="128">
        <v>87.4519</v>
      </c>
      <c r="E7" s="128">
        <f t="shared" si="0"/>
        <v>0.012599999999991951</v>
      </c>
      <c r="F7" s="161">
        <f t="shared" si="1"/>
        <v>37.767519932833615</v>
      </c>
      <c r="G7" s="129">
        <f t="shared" si="2"/>
        <v>333.62</v>
      </c>
      <c r="H7" s="127">
        <v>2</v>
      </c>
      <c r="I7" s="130">
        <v>640.9</v>
      </c>
      <c r="J7" s="129">
        <v>307.28</v>
      </c>
    </row>
    <row r="8" spans="1:10" s="120" customFormat="1" ht="18.75" customHeight="1">
      <c r="A8" s="126"/>
      <c r="B8" s="241" t="s">
        <v>146</v>
      </c>
      <c r="C8" s="128">
        <v>85.856</v>
      </c>
      <c r="D8" s="128">
        <v>85.867</v>
      </c>
      <c r="E8" s="128">
        <f t="shared" si="0"/>
        <v>0.01100000000000989</v>
      </c>
      <c r="F8" s="161">
        <f t="shared" si="1"/>
        <v>39.42793648521413</v>
      </c>
      <c r="G8" s="129">
        <f t="shared" si="2"/>
        <v>278.99</v>
      </c>
      <c r="H8" s="127">
        <v>3</v>
      </c>
      <c r="I8" s="130">
        <v>814.23</v>
      </c>
      <c r="J8" s="131">
        <v>535.24</v>
      </c>
    </row>
    <row r="9" spans="1:10" s="120" customFormat="1" ht="18.75" customHeight="1">
      <c r="A9" s="126">
        <v>22424</v>
      </c>
      <c r="B9" s="241" t="s">
        <v>147</v>
      </c>
      <c r="C9" s="128">
        <v>84.9783</v>
      </c>
      <c r="D9" s="128">
        <v>84.9951</v>
      </c>
      <c r="E9" s="128">
        <f t="shared" si="0"/>
        <v>0.016799999999989268</v>
      </c>
      <c r="F9" s="161">
        <f t="shared" si="1"/>
        <v>60.18269747443764</v>
      </c>
      <c r="G9" s="129">
        <f t="shared" si="2"/>
        <v>279.15000000000003</v>
      </c>
      <c r="H9" s="127">
        <v>4</v>
      </c>
      <c r="I9" s="130">
        <v>687.86</v>
      </c>
      <c r="J9" s="129">
        <v>408.71</v>
      </c>
    </row>
    <row r="10" spans="1:10" s="120" customFormat="1" ht="18.75" customHeight="1">
      <c r="A10" s="126"/>
      <c r="B10" s="241" t="s">
        <v>148</v>
      </c>
      <c r="C10" s="128">
        <v>85.0209</v>
      </c>
      <c r="D10" s="128">
        <v>85.039</v>
      </c>
      <c r="E10" s="128">
        <f t="shared" si="0"/>
        <v>0.018100000000004002</v>
      </c>
      <c r="F10" s="161">
        <f t="shared" si="1"/>
        <v>63.79529113211618</v>
      </c>
      <c r="G10" s="129">
        <f t="shared" si="2"/>
        <v>283.71999999999997</v>
      </c>
      <c r="H10" s="127">
        <v>5</v>
      </c>
      <c r="I10" s="130">
        <v>632.93</v>
      </c>
      <c r="J10" s="129">
        <v>349.21</v>
      </c>
    </row>
    <row r="11" spans="1:10" s="120" customFormat="1" ht="18.75" customHeight="1">
      <c r="A11" s="126"/>
      <c r="B11" s="241" t="s">
        <v>149</v>
      </c>
      <c r="C11" s="128">
        <v>87.3617</v>
      </c>
      <c r="D11" s="128">
        <v>87.3772</v>
      </c>
      <c r="E11" s="128">
        <f t="shared" si="0"/>
        <v>0.015500000000002956</v>
      </c>
      <c r="F11" s="161">
        <f t="shared" si="1"/>
        <v>59.56040577929202</v>
      </c>
      <c r="G11" s="129">
        <f t="shared" si="2"/>
        <v>260.24</v>
      </c>
      <c r="H11" s="127">
        <v>6</v>
      </c>
      <c r="I11" s="130">
        <v>783.72</v>
      </c>
      <c r="J11" s="131">
        <v>523.48</v>
      </c>
    </row>
    <row r="12" spans="1:10" s="120" customFormat="1" ht="18.75" customHeight="1">
      <c r="A12" s="126">
        <v>22436</v>
      </c>
      <c r="B12" s="241" t="s">
        <v>158</v>
      </c>
      <c r="C12" s="128">
        <v>86.7549</v>
      </c>
      <c r="D12" s="128">
        <v>86.7795</v>
      </c>
      <c r="E12" s="128">
        <f t="shared" si="0"/>
        <v>0.024599999999992406</v>
      </c>
      <c r="F12" s="161">
        <f t="shared" si="1"/>
        <v>79.27556314650643</v>
      </c>
      <c r="G12" s="129">
        <f t="shared" si="2"/>
        <v>310.30999999999995</v>
      </c>
      <c r="H12" s="127">
        <v>7</v>
      </c>
      <c r="I12" s="130">
        <v>553.66</v>
      </c>
      <c r="J12" s="129">
        <v>243.35</v>
      </c>
    </row>
    <row r="13" spans="1:10" s="120" customFormat="1" ht="18.75" customHeight="1">
      <c r="A13" s="126"/>
      <c r="B13" s="241" t="s">
        <v>159</v>
      </c>
      <c r="C13" s="128">
        <v>85.9516</v>
      </c>
      <c r="D13" s="128">
        <v>85.9727</v>
      </c>
      <c r="E13" s="128">
        <f t="shared" si="0"/>
        <v>0.021100000000004115</v>
      </c>
      <c r="F13" s="161">
        <f t="shared" si="1"/>
        <v>70.50960735172636</v>
      </c>
      <c r="G13" s="129">
        <f t="shared" si="2"/>
        <v>299.25</v>
      </c>
      <c r="H13" s="127">
        <v>8</v>
      </c>
      <c r="I13" s="130">
        <v>667.37</v>
      </c>
      <c r="J13" s="129">
        <v>368.12</v>
      </c>
    </row>
    <row r="14" spans="1:10" s="120" customFormat="1" ht="18.75" customHeight="1">
      <c r="A14" s="126"/>
      <c r="B14" s="241" t="s">
        <v>160</v>
      </c>
      <c r="C14" s="128">
        <v>86.9978</v>
      </c>
      <c r="D14" s="128">
        <v>87.0246</v>
      </c>
      <c r="E14" s="128">
        <f t="shared" si="0"/>
        <v>0.026800000000008595</v>
      </c>
      <c r="F14" s="161">
        <f t="shared" si="1"/>
        <v>80.20110126887896</v>
      </c>
      <c r="G14" s="129">
        <f t="shared" si="2"/>
        <v>334.16</v>
      </c>
      <c r="H14" s="127">
        <v>9</v>
      </c>
      <c r="I14" s="130">
        <v>634.48</v>
      </c>
      <c r="J14" s="131">
        <v>300.32</v>
      </c>
    </row>
    <row r="15" spans="1:10" s="120" customFormat="1" ht="18.75" customHeight="1">
      <c r="A15" s="126">
        <v>22451</v>
      </c>
      <c r="B15" s="241" t="s">
        <v>161</v>
      </c>
      <c r="C15" s="128">
        <v>86.1818</v>
      </c>
      <c r="D15" s="128">
        <v>86.2573</v>
      </c>
      <c r="E15" s="128">
        <f t="shared" si="0"/>
        <v>0.07550000000000523</v>
      </c>
      <c r="F15" s="161">
        <f t="shared" si="1"/>
        <v>271.0270309078695</v>
      </c>
      <c r="G15" s="129">
        <f t="shared" si="2"/>
        <v>278.57000000000005</v>
      </c>
      <c r="H15" s="127">
        <v>10</v>
      </c>
      <c r="I15" s="130">
        <v>808.57</v>
      </c>
      <c r="J15" s="129">
        <v>530</v>
      </c>
    </row>
    <row r="16" spans="1:10" s="120" customFormat="1" ht="18.75" customHeight="1">
      <c r="A16" s="126"/>
      <c r="B16" s="241" t="s">
        <v>162</v>
      </c>
      <c r="C16" s="128">
        <v>87.247</v>
      </c>
      <c r="D16" s="128">
        <v>87.3366</v>
      </c>
      <c r="E16" s="128">
        <f t="shared" si="0"/>
        <v>0.08960000000000434</v>
      </c>
      <c r="F16" s="161">
        <f t="shared" si="1"/>
        <v>296.2571088480503</v>
      </c>
      <c r="G16" s="129">
        <f t="shared" si="2"/>
        <v>302.44000000000005</v>
      </c>
      <c r="H16" s="127">
        <v>11</v>
      </c>
      <c r="I16" s="130">
        <v>835.57</v>
      </c>
      <c r="J16" s="129">
        <v>533.13</v>
      </c>
    </row>
    <row r="17" spans="1:10" s="120" customFormat="1" ht="18.75" customHeight="1">
      <c r="A17" s="126"/>
      <c r="B17" s="241" t="s">
        <v>163</v>
      </c>
      <c r="C17" s="128">
        <v>85.1615</v>
      </c>
      <c r="D17" s="128">
        <v>85.2524</v>
      </c>
      <c r="E17" s="128">
        <f t="shared" si="0"/>
        <v>0.09089999999999065</v>
      </c>
      <c r="F17" s="161">
        <f t="shared" si="1"/>
        <v>277.80324562204896</v>
      </c>
      <c r="G17" s="129">
        <f t="shared" si="2"/>
        <v>327.21000000000004</v>
      </c>
      <c r="H17" s="127">
        <v>12</v>
      </c>
      <c r="I17" s="130">
        <v>700.59</v>
      </c>
      <c r="J17" s="131">
        <v>373.38</v>
      </c>
    </row>
    <row r="18" spans="1:10" s="120" customFormat="1" ht="18.75" customHeight="1">
      <c r="A18" s="126">
        <v>22453</v>
      </c>
      <c r="B18" s="241" t="s">
        <v>164</v>
      </c>
      <c r="C18" s="128">
        <v>89.0002</v>
      </c>
      <c r="D18" s="128">
        <v>89.3799</v>
      </c>
      <c r="E18" s="128">
        <f t="shared" si="0"/>
        <v>0.3796999999999997</v>
      </c>
      <c r="F18" s="161">
        <f t="shared" si="1"/>
        <v>1189.8718310300517</v>
      </c>
      <c r="G18" s="129">
        <f t="shared" si="2"/>
        <v>319.10999999999996</v>
      </c>
      <c r="H18" s="127">
        <v>13</v>
      </c>
      <c r="I18" s="130">
        <v>784.54</v>
      </c>
      <c r="J18" s="129">
        <v>465.43</v>
      </c>
    </row>
    <row r="19" spans="1:10" s="120" customFormat="1" ht="18.75" customHeight="1">
      <c r="A19" s="126"/>
      <c r="B19" s="241" t="s">
        <v>165</v>
      </c>
      <c r="C19" s="128">
        <v>84.6635</v>
      </c>
      <c r="D19" s="128">
        <v>85.0112</v>
      </c>
      <c r="E19" s="128">
        <f t="shared" si="0"/>
        <v>0.34770000000000323</v>
      </c>
      <c r="F19" s="161">
        <f t="shared" si="1"/>
        <v>1174.6621621621732</v>
      </c>
      <c r="G19" s="129">
        <f t="shared" si="2"/>
        <v>295.99999999999994</v>
      </c>
      <c r="H19" s="127">
        <v>14</v>
      </c>
      <c r="I19" s="130">
        <v>723.54</v>
      </c>
      <c r="J19" s="129">
        <v>427.54</v>
      </c>
    </row>
    <row r="20" spans="1:10" s="120" customFormat="1" ht="18.75" customHeight="1">
      <c r="A20" s="126"/>
      <c r="B20" s="241" t="s">
        <v>166</v>
      </c>
      <c r="C20" s="128">
        <v>86.3702</v>
      </c>
      <c r="D20" s="128">
        <v>86.6993</v>
      </c>
      <c r="E20" s="128">
        <f t="shared" si="0"/>
        <v>0.32909999999999684</v>
      </c>
      <c r="F20" s="161">
        <f t="shared" si="1"/>
        <v>1165.8636814510305</v>
      </c>
      <c r="G20" s="129">
        <f t="shared" si="2"/>
        <v>282.28</v>
      </c>
      <c r="H20" s="127">
        <v>15</v>
      </c>
      <c r="I20" s="130">
        <v>802.36</v>
      </c>
      <c r="J20" s="131">
        <v>520.08</v>
      </c>
    </row>
    <row r="21" spans="1:10" s="120" customFormat="1" ht="18.75" customHeight="1">
      <c r="A21" s="126">
        <v>22468</v>
      </c>
      <c r="B21" s="241" t="s">
        <v>167</v>
      </c>
      <c r="C21" s="128">
        <v>87.0312</v>
      </c>
      <c r="D21" s="128">
        <v>87.0367</v>
      </c>
      <c r="E21" s="128">
        <f t="shared" si="0"/>
        <v>0.00549999999999784</v>
      </c>
      <c r="F21" s="161">
        <f t="shared" si="1"/>
        <v>20.473496128639965</v>
      </c>
      <c r="G21" s="129">
        <f t="shared" si="2"/>
        <v>268.64</v>
      </c>
      <c r="H21" s="127">
        <v>16</v>
      </c>
      <c r="I21" s="130">
        <v>640.14</v>
      </c>
      <c r="J21" s="129">
        <v>371.5</v>
      </c>
    </row>
    <row r="22" spans="1:10" s="120" customFormat="1" ht="18.75" customHeight="1">
      <c r="A22" s="126"/>
      <c r="B22" s="241" t="s">
        <v>168</v>
      </c>
      <c r="C22" s="128">
        <v>85.794</v>
      </c>
      <c r="D22" s="128">
        <v>85.7979</v>
      </c>
      <c r="E22" s="128">
        <f t="shared" si="0"/>
        <v>0.003900000000001569</v>
      </c>
      <c r="F22" s="161">
        <f t="shared" si="1"/>
        <v>13.577496170455262</v>
      </c>
      <c r="G22" s="129">
        <f t="shared" si="2"/>
        <v>287.23999999999995</v>
      </c>
      <c r="H22" s="127">
        <v>17</v>
      </c>
      <c r="I22" s="130">
        <v>630.81</v>
      </c>
      <c r="J22" s="129">
        <v>343.57</v>
      </c>
    </row>
    <row r="23" spans="1:10" s="120" customFormat="1" ht="18.75" customHeight="1">
      <c r="A23" s="126"/>
      <c r="B23" s="241" t="s">
        <v>169</v>
      </c>
      <c r="C23" s="128">
        <v>86.3369</v>
      </c>
      <c r="D23" s="128">
        <v>86.3427</v>
      </c>
      <c r="E23" s="128">
        <f t="shared" si="0"/>
        <v>0.005799999999993588</v>
      </c>
      <c r="F23" s="161">
        <f t="shared" si="1"/>
        <v>24.070385126135417</v>
      </c>
      <c r="G23" s="129">
        <f t="shared" si="2"/>
        <v>240.95999999999992</v>
      </c>
      <c r="H23" s="127">
        <v>18</v>
      </c>
      <c r="I23" s="130">
        <v>785.18</v>
      </c>
      <c r="J23" s="131">
        <v>544.22</v>
      </c>
    </row>
    <row r="24" spans="1:10" s="120" customFormat="1" ht="18.75" customHeight="1">
      <c r="A24" s="126">
        <v>22483</v>
      </c>
      <c r="B24" s="241" t="s">
        <v>170</v>
      </c>
      <c r="C24" s="128">
        <v>87.2076</v>
      </c>
      <c r="D24" s="128">
        <v>87.3829</v>
      </c>
      <c r="E24" s="128">
        <f t="shared" si="0"/>
        <v>0.17530000000000712</v>
      </c>
      <c r="F24" s="161">
        <f t="shared" si="1"/>
        <v>574.7352545818403</v>
      </c>
      <c r="G24" s="129">
        <f t="shared" si="2"/>
        <v>305.01000000000005</v>
      </c>
      <c r="H24" s="127">
        <v>19</v>
      </c>
      <c r="I24" s="130">
        <v>636.21</v>
      </c>
      <c r="J24" s="129">
        <v>331.2</v>
      </c>
    </row>
    <row r="25" spans="1:10" s="120" customFormat="1" ht="18.75" customHeight="1">
      <c r="A25" s="126"/>
      <c r="B25" s="241" t="s">
        <v>171</v>
      </c>
      <c r="C25" s="128">
        <v>85.2784</v>
      </c>
      <c r="D25" s="128">
        <v>85.4549</v>
      </c>
      <c r="E25" s="128">
        <f t="shared" si="0"/>
        <v>0.1764999999999901</v>
      </c>
      <c r="F25" s="161">
        <f t="shared" si="1"/>
        <v>685.3836595215522</v>
      </c>
      <c r="G25" s="129">
        <f t="shared" si="2"/>
        <v>257.52</v>
      </c>
      <c r="H25" s="127">
        <v>20</v>
      </c>
      <c r="I25" s="130">
        <v>738.03</v>
      </c>
      <c r="J25" s="129">
        <v>480.51</v>
      </c>
    </row>
    <row r="26" spans="1:10" s="120" customFormat="1" ht="18.75" customHeight="1">
      <c r="A26" s="126"/>
      <c r="B26" s="241" t="s">
        <v>172</v>
      </c>
      <c r="C26" s="128">
        <v>84.9642</v>
      </c>
      <c r="D26" s="128">
        <v>85.1235</v>
      </c>
      <c r="E26" s="128">
        <f t="shared" si="0"/>
        <v>0.15930000000000177</v>
      </c>
      <c r="F26" s="161">
        <f t="shared" si="1"/>
        <v>595.7590037024637</v>
      </c>
      <c r="G26" s="129">
        <f t="shared" si="2"/>
        <v>267.39</v>
      </c>
      <c r="H26" s="127">
        <v>21</v>
      </c>
      <c r="I26" s="130">
        <v>737.86</v>
      </c>
      <c r="J26" s="131">
        <v>470.47</v>
      </c>
    </row>
    <row r="27" spans="1:10" s="120" customFormat="1" ht="18.75" customHeight="1">
      <c r="A27" s="126">
        <v>22484</v>
      </c>
      <c r="B27" s="241" t="s">
        <v>173</v>
      </c>
      <c r="C27" s="128">
        <v>84.9009</v>
      </c>
      <c r="D27" s="128">
        <v>85.3575</v>
      </c>
      <c r="E27" s="128">
        <f t="shared" si="0"/>
        <v>0.4566000000000088</v>
      </c>
      <c r="F27" s="161">
        <f t="shared" si="1"/>
        <v>1808.889945329248</v>
      </c>
      <c r="G27" s="129">
        <f t="shared" si="2"/>
        <v>252.42000000000002</v>
      </c>
      <c r="H27" s="127">
        <v>22</v>
      </c>
      <c r="I27" s="130">
        <v>613.37</v>
      </c>
      <c r="J27" s="129">
        <v>360.95</v>
      </c>
    </row>
    <row r="28" spans="1:10" s="120" customFormat="1" ht="18.75" customHeight="1">
      <c r="A28" s="126"/>
      <c r="B28" s="241" t="s">
        <v>174</v>
      </c>
      <c r="C28" s="128">
        <v>85.0237</v>
      </c>
      <c r="D28" s="128">
        <v>85.472</v>
      </c>
      <c r="E28" s="128">
        <f t="shared" si="0"/>
        <v>0.44829999999998904</v>
      </c>
      <c r="F28" s="161">
        <f t="shared" si="1"/>
        <v>1606.291877172199</v>
      </c>
      <c r="G28" s="129">
        <f t="shared" si="2"/>
        <v>279.09000000000003</v>
      </c>
      <c r="H28" s="127">
        <v>23</v>
      </c>
      <c r="I28" s="130">
        <v>828.51</v>
      </c>
      <c r="J28" s="129">
        <v>549.42</v>
      </c>
    </row>
    <row r="29" spans="1:10" s="120" customFormat="1" ht="18.75" customHeight="1">
      <c r="A29" s="126"/>
      <c r="B29" s="241" t="s">
        <v>175</v>
      </c>
      <c r="C29" s="128">
        <v>86.0163</v>
      </c>
      <c r="D29" s="128">
        <v>86.5026</v>
      </c>
      <c r="E29" s="128">
        <f t="shared" si="0"/>
        <v>0.48629999999999995</v>
      </c>
      <c r="F29" s="161">
        <f t="shared" si="1"/>
        <v>1428.15188981234</v>
      </c>
      <c r="G29" s="129">
        <f t="shared" si="2"/>
        <v>340.51000000000005</v>
      </c>
      <c r="H29" s="127">
        <v>24</v>
      </c>
      <c r="I29" s="130">
        <v>614.22</v>
      </c>
      <c r="J29" s="131">
        <v>273.71</v>
      </c>
    </row>
    <row r="30" spans="1:10" s="120" customFormat="1" ht="18.75" customHeight="1">
      <c r="A30" s="126">
        <v>22497</v>
      </c>
      <c r="B30" s="241" t="s">
        <v>170</v>
      </c>
      <c r="C30" s="128">
        <v>87.2325</v>
      </c>
      <c r="D30" s="128">
        <v>87.3012</v>
      </c>
      <c r="E30" s="128">
        <f t="shared" si="0"/>
        <v>0.06869999999999266</v>
      </c>
      <c r="F30" s="161">
        <f t="shared" si="1"/>
        <v>212.21388193862984</v>
      </c>
      <c r="G30" s="129">
        <f t="shared" si="2"/>
        <v>323.7300000000001</v>
      </c>
      <c r="H30" s="127">
        <v>25</v>
      </c>
      <c r="I30" s="130">
        <v>781.07</v>
      </c>
      <c r="J30" s="129">
        <v>457.34</v>
      </c>
    </row>
    <row r="31" spans="1:10" s="120" customFormat="1" ht="18.75" customHeight="1">
      <c r="A31" s="126"/>
      <c r="B31" s="241" t="s">
        <v>171</v>
      </c>
      <c r="C31" s="128">
        <v>85.2892</v>
      </c>
      <c r="D31" s="128">
        <v>85.357</v>
      </c>
      <c r="E31" s="128">
        <f t="shared" si="0"/>
        <v>0.06780000000000541</v>
      </c>
      <c r="F31" s="161">
        <f t="shared" si="1"/>
        <v>202.16477323554705</v>
      </c>
      <c r="G31" s="129">
        <f t="shared" si="2"/>
        <v>335.37</v>
      </c>
      <c r="H31" s="127">
        <v>26</v>
      </c>
      <c r="I31" s="130">
        <v>702.97</v>
      </c>
      <c r="J31" s="129">
        <v>367.6</v>
      </c>
    </row>
    <row r="32" spans="1:10" s="120" customFormat="1" ht="18.75" customHeight="1">
      <c r="A32" s="126"/>
      <c r="B32" s="241" t="s">
        <v>172</v>
      </c>
      <c r="C32" s="128">
        <v>85.0377</v>
      </c>
      <c r="D32" s="128">
        <v>85.1101</v>
      </c>
      <c r="E32" s="128">
        <f t="shared" si="0"/>
        <v>0.0724000000000018</v>
      </c>
      <c r="F32" s="161">
        <f t="shared" si="1"/>
        <v>227.9094657978461</v>
      </c>
      <c r="G32" s="129">
        <f t="shared" si="2"/>
        <v>317.6700000000001</v>
      </c>
      <c r="H32" s="127">
        <v>27</v>
      </c>
      <c r="I32" s="130">
        <v>852.48</v>
      </c>
      <c r="J32" s="131">
        <v>534.81</v>
      </c>
    </row>
    <row r="33" spans="1:10" s="120" customFormat="1" ht="18.75" customHeight="1">
      <c r="A33" s="126">
        <v>22507</v>
      </c>
      <c r="B33" s="241" t="s">
        <v>173</v>
      </c>
      <c r="C33" s="128">
        <v>84.9143</v>
      </c>
      <c r="D33" s="128">
        <v>85.0244</v>
      </c>
      <c r="E33" s="128">
        <f t="shared" si="0"/>
        <v>0.11010000000000275</v>
      </c>
      <c r="F33" s="161">
        <f t="shared" si="1"/>
        <v>395.92922899885906</v>
      </c>
      <c r="G33" s="129">
        <f t="shared" si="2"/>
        <v>278.08000000000004</v>
      </c>
      <c r="H33" s="127">
        <v>28</v>
      </c>
      <c r="I33" s="130">
        <v>642.58</v>
      </c>
      <c r="J33" s="129">
        <v>364.5</v>
      </c>
    </row>
    <row r="34" spans="1:10" s="120" customFormat="1" ht="18.75" customHeight="1">
      <c r="A34" s="126"/>
      <c r="B34" s="241" t="s">
        <v>174</v>
      </c>
      <c r="C34" s="128">
        <v>85.054</v>
      </c>
      <c r="D34" s="128">
        <v>85.1603</v>
      </c>
      <c r="E34" s="128">
        <f t="shared" si="0"/>
        <v>0.1063000000000045</v>
      </c>
      <c r="F34" s="161">
        <f t="shared" si="1"/>
        <v>335.03530005044286</v>
      </c>
      <c r="G34" s="129">
        <f t="shared" si="2"/>
        <v>317.28</v>
      </c>
      <c r="H34" s="127">
        <v>29</v>
      </c>
      <c r="I34" s="130">
        <v>818.55</v>
      </c>
      <c r="J34" s="129">
        <v>501.27</v>
      </c>
    </row>
    <row r="35" spans="1:10" s="120" customFormat="1" ht="18.75" customHeight="1">
      <c r="A35" s="126"/>
      <c r="B35" s="241" t="s">
        <v>175</v>
      </c>
      <c r="C35" s="128">
        <v>86.0059</v>
      </c>
      <c r="D35" s="128">
        <v>86.1163</v>
      </c>
      <c r="E35" s="128">
        <f t="shared" si="0"/>
        <v>0.1103999999999985</v>
      </c>
      <c r="F35" s="161">
        <f t="shared" si="1"/>
        <v>398.1247746123277</v>
      </c>
      <c r="G35" s="129">
        <f t="shared" si="2"/>
        <v>277.30000000000007</v>
      </c>
      <c r="H35" s="127">
        <v>30</v>
      </c>
      <c r="I35" s="130">
        <v>732.58</v>
      </c>
      <c r="J35" s="131">
        <v>455.28</v>
      </c>
    </row>
    <row r="36" spans="1:10" s="120" customFormat="1" ht="18.75" customHeight="1">
      <c r="A36" s="126">
        <v>22522</v>
      </c>
      <c r="B36" s="241" t="s">
        <v>176</v>
      </c>
      <c r="C36" s="128">
        <v>83.7391</v>
      </c>
      <c r="D36" s="128">
        <v>83.7805</v>
      </c>
      <c r="E36" s="128">
        <f t="shared" si="0"/>
        <v>0.041400000000010095</v>
      </c>
      <c r="F36" s="161">
        <f t="shared" si="1"/>
        <v>130.1723053704254</v>
      </c>
      <c r="G36" s="129">
        <f t="shared" si="2"/>
        <v>318.0400000000001</v>
      </c>
      <c r="H36" s="127">
        <v>31</v>
      </c>
      <c r="I36" s="130">
        <v>688.44</v>
      </c>
      <c r="J36" s="129">
        <v>370.4</v>
      </c>
    </row>
    <row r="37" spans="1:10" s="120" customFormat="1" ht="18.75" customHeight="1">
      <c r="A37" s="126"/>
      <c r="B37" s="241" t="s">
        <v>177</v>
      </c>
      <c r="C37" s="128">
        <v>85.052</v>
      </c>
      <c r="D37" s="128">
        <v>85.0849</v>
      </c>
      <c r="E37" s="128">
        <f t="shared" si="0"/>
        <v>0.03289999999999793</v>
      </c>
      <c r="F37" s="161">
        <f t="shared" si="1"/>
        <v>119.47127605489845</v>
      </c>
      <c r="G37" s="129">
        <f t="shared" si="2"/>
        <v>275.38</v>
      </c>
      <c r="H37" s="127">
        <v>32</v>
      </c>
      <c r="I37" s="130">
        <v>839.96</v>
      </c>
      <c r="J37" s="129">
        <v>564.58</v>
      </c>
    </row>
    <row r="38" spans="1:10" s="120" customFormat="1" ht="18.75" customHeight="1">
      <c r="A38" s="126"/>
      <c r="B38" s="241" t="s">
        <v>178</v>
      </c>
      <c r="C38" s="128">
        <v>84.6105</v>
      </c>
      <c r="D38" s="128">
        <v>84.6561</v>
      </c>
      <c r="E38" s="128">
        <f t="shared" si="0"/>
        <v>0.0455999999999932</v>
      </c>
      <c r="F38" s="161">
        <f t="shared" si="1"/>
        <v>136.8054722188684</v>
      </c>
      <c r="G38" s="129">
        <f t="shared" si="2"/>
        <v>333.31999999999994</v>
      </c>
      <c r="H38" s="127">
        <v>33</v>
      </c>
      <c r="I38" s="130">
        <v>657.67</v>
      </c>
      <c r="J38" s="131">
        <v>324.35</v>
      </c>
    </row>
    <row r="39" spans="1:10" s="120" customFormat="1" ht="18.75" customHeight="1">
      <c r="A39" s="126">
        <v>22536</v>
      </c>
      <c r="B39" s="241" t="s">
        <v>179</v>
      </c>
      <c r="C39" s="128">
        <v>85.1844</v>
      </c>
      <c r="D39" s="128">
        <v>85.2594</v>
      </c>
      <c r="E39" s="128">
        <f t="shared" si="0"/>
        <v>0.07500000000000284</v>
      </c>
      <c r="F39" s="161">
        <f t="shared" si="1"/>
        <v>260.22691787239455</v>
      </c>
      <c r="G39" s="129">
        <f t="shared" si="2"/>
        <v>288.21000000000004</v>
      </c>
      <c r="H39" s="127">
        <v>34</v>
      </c>
      <c r="I39" s="130">
        <v>628.59</v>
      </c>
      <c r="J39" s="129">
        <v>340.38</v>
      </c>
    </row>
    <row r="40" spans="1:10" s="120" customFormat="1" ht="18.75" customHeight="1">
      <c r="A40" s="126"/>
      <c r="B40" s="241" t="s">
        <v>180</v>
      </c>
      <c r="C40" s="128">
        <v>86.2021</v>
      </c>
      <c r="D40" s="128">
        <v>86.2776</v>
      </c>
      <c r="E40" s="128">
        <f t="shared" si="0"/>
        <v>0.07550000000000523</v>
      </c>
      <c r="F40" s="161">
        <f t="shared" si="1"/>
        <v>244.0127985520999</v>
      </c>
      <c r="G40" s="129">
        <f t="shared" si="2"/>
        <v>309.40999999999997</v>
      </c>
      <c r="H40" s="127">
        <v>35</v>
      </c>
      <c r="I40" s="130">
        <v>794.3</v>
      </c>
      <c r="J40" s="129">
        <v>484.89</v>
      </c>
    </row>
    <row r="41" spans="1:10" s="120" customFormat="1" ht="18.75" customHeight="1">
      <c r="A41" s="126"/>
      <c r="B41" s="241" t="s">
        <v>181</v>
      </c>
      <c r="C41" s="128">
        <v>84.9518</v>
      </c>
      <c r="D41" s="128">
        <v>85.0527</v>
      </c>
      <c r="E41" s="128">
        <f t="shared" si="0"/>
        <v>0.10089999999999577</v>
      </c>
      <c r="F41" s="161">
        <f t="shared" si="1"/>
        <v>297.631338308592</v>
      </c>
      <c r="G41" s="129">
        <f t="shared" si="2"/>
        <v>339.01</v>
      </c>
      <c r="H41" s="127">
        <v>36</v>
      </c>
      <c r="I41" s="130">
        <v>718.62</v>
      </c>
      <c r="J41" s="131">
        <v>379.61</v>
      </c>
    </row>
    <row r="42" spans="1:10" s="120" customFormat="1" ht="18.75" customHeight="1">
      <c r="A42" s="126">
        <v>22542</v>
      </c>
      <c r="B42" s="241" t="s">
        <v>158</v>
      </c>
      <c r="C42" s="128">
        <v>86.84</v>
      </c>
      <c r="D42" s="128">
        <v>86.9024</v>
      </c>
      <c r="E42" s="128">
        <f t="shared" si="0"/>
        <v>0.06239999999999668</v>
      </c>
      <c r="F42" s="161">
        <f t="shared" si="1"/>
        <v>196.69650737610857</v>
      </c>
      <c r="G42" s="129">
        <f t="shared" si="2"/>
        <v>317.24</v>
      </c>
      <c r="H42" s="127">
        <v>37</v>
      </c>
      <c r="I42" s="130">
        <v>757.52</v>
      </c>
      <c r="J42" s="129">
        <v>440.28</v>
      </c>
    </row>
    <row r="43" spans="1:10" s="120" customFormat="1" ht="18.75" customHeight="1">
      <c r="A43" s="126"/>
      <c r="B43" s="241" t="s">
        <v>159</v>
      </c>
      <c r="C43" s="128">
        <v>86.0255</v>
      </c>
      <c r="D43" s="128">
        <v>86.0997</v>
      </c>
      <c r="E43" s="128">
        <f t="shared" si="0"/>
        <v>0.0742000000000047</v>
      </c>
      <c r="F43" s="161">
        <f t="shared" si="1"/>
        <v>217.67190800283</v>
      </c>
      <c r="G43" s="129">
        <f t="shared" si="2"/>
        <v>340.88000000000005</v>
      </c>
      <c r="H43" s="127">
        <v>38</v>
      </c>
      <c r="I43" s="130">
        <v>658.7</v>
      </c>
      <c r="J43" s="129">
        <v>317.82</v>
      </c>
    </row>
    <row r="44" spans="1:10" s="120" customFormat="1" ht="18.75" customHeight="1">
      <c r="A44" s="126"/>
      <c r="B44" s="241" t="s">
        <v>160</v>
      </c>
      <c r="C44" s="128">
        <v>87.0913</v>
      </c>
      <c r="D44" s="128">
        <v>87.1681</v>
      </c>
      <c r="E44" s="128">
        <f t="shared" si="0"/>
        <v>0.07679999999999154</v>
      </c>
      <c r="F44" s="161">
        <f t="shared" si="1"/>
        <v>219.77393046213064</v>
      </c>
      <c r="G44" s="129">
        <f t="shared" si="2"/>
        <v>349.45</v>
      </c>
      <c r="H44" s="127">
        <v>39</v>
      </c>
      <c r="I44" s="130">
        <v>707.99</v>
      </c>
      <c r="J44" s="131">
        <v>358.54</v>
      </c>
    </row>
    <row r="45" spans="1:10" s="120" customFormat="1" ht="18.75" customHeight="1">
      <c r="A45" s="126">
        <v>22549</v>
      </c>
      <c r="B45" s="241" t="s">
        <v>161</v>
      </c>
      <c r="C45" s="128">
        <v>86.242</v>
      </c>
      <c r="D45" s="128">
        <v>86.2888</v>
      </c>
      <c r="E45" s="128">
        <f t="shared" si="0"/>
        <v>0.046799999999990405</v>
      </c>
      <c r="F45" s="161">
        <f t="shared" si="1"/>
        <v>167.96468434838465</v>
      </c>
      <c r="G45" s="129">
        <f t="shared" si="2"/>
        <v>278.62999999999994</v>
      </c>
      <c r="H45" s="127">
        <v>40</v>
      </c>
      <c r="I45" s="130">
        <v>770.8</v>
      </c>
      <c r="J45" s="129">
        <v>492.17</v>
      </c>
    </row>
    <row r="46" spans="1:10" s="120" customFormat="1" ht="18.75" customHeight="1">
      <c r="A46" s="126"/>
      <c r="B46" s="241" t="s">
        <v>162</v>
      </c>
      <c r="C46" s="128">
        <v>87.3242</v>
      </c>
      <c r="D46" s="128">
        <v>87.3727</v>
      </c>
      <c r="E46" s="128">
        <f t="shared" si="0"/>
        <v>0.048499999999989996</v>
      </c>
      <c r="F46" s="161">
        <f t="shared" si="1"/>
        <v>166.46073585938356</v>
      </c>
      <c r="G46" s="129">
        <f t="shared" si="2"/>
        <v>291.36</v>
      </c>
      <c r="H46" s="127">
        <v>41</v>
      </c>
      <c r="I46" s="130">
        <v>833.97</v>
      </c>
      <c r="J46" s="129">
        <v>542.61</v>
      </c>
    </row>
    <row r="47" spans="1:10" s="120" customFormat="1" ht="18.75" customHeight="1">
      <c r="A47" s="126"/>
      <c r="B47" s="241" t="s">
        <v>163</v>
      </c>
      <c r="C47" s="128">
        <v>85.2528</v>
      </c>
      <c r="D47" s="128">
        <v>85.3024</v>
      </c>
      <c r="E47" s="128">
        <f t="shared" si="0"/>
        <v>0.0496000000000123</v>
      </c>
      <c r="F47" s="161">
        <f t="shared" si="1"/>
        <v>149.31214064244048</v>
      </c>
      <c r="G47" s="129">
        <f t="shared" si="2"/>
        <v>332.19</v>
      </c>
      <c r="H47" s="127">
        <v>42</v>
      </c>
      <c r="I47" s="130">
        <v>665.51</v>
      </c>
      <c r="J47" s="131">
        <v>333.32</v>
      </c>
    </row>
    <row r="48" spans="1:10" ht="18.75" customHeight="1">
      <c r="A48" s="136">
        <v>22558</v>
      </c>
      <c r="B48" s="140" t="s">
        <v>173</v>
      </c>
      <c r="C48" s="156">
        <v>84.8819</v>
      </c>
      <c r="D48" s="156">
        <v>84.9064</v>
      </c>
      <c r="E48" s="128">
        <f aca="true" t="shared" si="3" ref="E48:E67">D48-C48</f>
        <v>0.024500000000003297</v>
      </c>
      <c r="F48" s="161">
        <f aca="true" t="shared" si="4" ref="F48:F67">((10^6)*E48/G48)</f>
        <v>87.4718840372855</v>
      </c>
      <c r="G48" s="129">
        <f aca="true" t="shared" si="5" ref="G48:G67">I48-J48</f>
        <v>280.09</v>
      </c>
      <c r="H48" s="127">
        <v>43</v>
      </c>
      <c r="I48" s="148">
        <v>735.38</v>
      </c>
      <c r="J48" s="148">
        <v>455.29</v>
      </c>
    </row>
    <row r="49" spans="1:10" ht="18.75" customHeight="1">
      <c r="A49" s="136"/>
      <c r="B49" s="140" t="s">
        <v>174</v>
      </c>
      <c r="C49" s="156">
        <v>84.9826</v>
      </c>
      <c r="D49" s="156">
        <v>85.0029</v>
      </c>
      <c r="E49" s="128">
        <f t="shared" si="3"/>
        <v>0.02029999999999177</v>
      </c>
      <c r="F49" s="161">
        <f t="shared" si="4"/>
        <v>63.45931413920965</v>
      </c>
      <c r="G49" s="129">
        <f t="shared" si="5"/>
        <v>319.88999999999993</v>
      </c>
      <c r="H49" s="127">
        <v>44</v>
      </c>
      <c r="I49" s="148">
        <v>690.18</v>
      </c>
      <c r="J49" s="148">
        <v>370.29</v>
      </c>
    </row>
    <row r="50" spans="1:10" ht="18.75" customHeight="1">
      <c r="A50" s="136"/>
      <c r="B50" s="140" t="s">
        <v>175</v>
      </c>
      <c r="C50" s="156">
        <v>85.9765</v>
      </c>
      <c r="D50" s="156">
        <v>86.0075</v>
      </c>
      <c r="E50" s="128">
        <f t="shared" si="3"/>
        <v>0.0309999999999917</v>
      </c>
      <c r="F50" s="161">
        <f t="shared" si="4"/>
        <v>94.3740867023615</v>
      </c>
      <c r="G50" s="129">
        <f t="shared" si="5"/>
        <v>328.47999999999996</v>
      </c>
      <c r="H50" s="127">
        <v>45</v>
      </c>
      <c r="I50" s="148">
        <v>695.93</v>
      </c>
      <c r="J50" s="148">
        <v>367.45</v>
      </c>
    </row>
    <row r="51" spans="1:10" ht="18.75" customHeight="1">
      <c r="A51" s="136">
        <v>22578</v>
      </c>
      <c r="B51" s="140" t="s">
        <v>176</v>
      </c>
      <c r="C51" s="156">
        <v>83.7378</v>
      </c>
      <c r="D51" s="156">
        <v>83.7572</v>
      </c>
      <c r="E51" s="128">
        <f t="shared" si="3"/>
        <v>0.019400000000004525</v>
      </c>
      <c r="F51" s="161">
        <f t="shared" si="4"/>
        <v>65.55161344823289</v>
      </c>
      <c r="G51" s="129">
        <f aca="true" t="shared" si="6" ref="G51:G56">I51-J51</f>
        <v>295.95000000000005</v>
      </c>
      <c r="H51" s="127">
        <v>46</v>
      </c>
      <c r="I51" s="148">
        <v>860.44</v>
      </c>
      <c r="J51" s="148">
        <v>564.49</v>
      </c>
    </row>
    <row r="52" spans="1:10" ht="18.75" customHeight="1">
      <c r="A52" s="136"/>
      <c r="B52" s="140" t="s">
        <v>177</v>
      </c>
      <c r="C52" s="156">
        <v>85.0206</v>
      </c>
      <c r="D52" s="156">
        <v>85.0399</v>
      </c>
      <c r="E52" s="128">
        <f t="shared" si="3"/>
        <v>0.019300000000001205</v>
      </c>
      <c r="F52" s="161">
        <f t="shared" si="4"/>
        <v>63.332677036165926</v>
      </c>
      <c r="G52" s="129">
        <f t="shared" si="6"/>
        <v>304.74</v>
      </c>
      <c r="H52" s="127">
        <v>47</v>
      </c>
      <c r="I52" s="148">
        <v>839.49</v>
      </c>
      <c r="J52" s="148">
        <v>534.75</v>
      </c>
    </row>
    <row r="53" spans="1:10" ht="18.75" customHeight="1">
      <c r="A53" s="136"/>
      <c r="B53" s="140" t="s">
        <v>178</v>
      </c>
      <c r="C53" s="156">
        <v>84.5621</v>
      </c>
      <c r="D53" s="156">
        <v>84.5835</v>
      </c>
      <c r="E53" s="128">
        <f t="shared" si="3"/>
        <v>0.021399999999999864</v>
      </c>
      <c r="F53" s="161">
        <f t="shared" si="4"/>
        <v>73.69146005509592</v>
      </c>
      <c r="G53" s="129">
        <f t="shared" si="6"/>
        <v>290.4000000000001</v>
      </c>
      <c r="H53" s="127">
        <v>48</v>
      </c>
      <c r="I53" s="148">
        <v>820.33</v>
      </c>
      <c r="J53" s="148">
        <v>529.93</v>
      </c>
    </row>
    <row r="54" spans="1:10" ht="18.75" customHeight="1">
      <c r="A54" s="136">
        <v>22591</v>
      </c>
      <c r="B54" s="140" t="s">
        <v>170</v>
      </c>
      <c r="C54" s="156">
        <v>87.2061</v>
      </c>
      <c r="D54" s="156">
        <v>87.2358</v>
      </c>
      <c r="E54" s="128">
        <f t="shared" si="3"/>
        <v>0.029699999999991178</v>
      </c>
      <c r="F54" s="161">
        <f t="shared" si="4"/>
        <v>90.49635881651234</v>
      </c>
      <c r="G54" s="129">
        <f t="shared" si="6"/>
        <v>328.18999999999994</v>
      </c>
      <c r="H54" s="127">
        <v>49</v>
      </c>
      <c r="I54" s="148">
        <v>698.05</v>
      </c>
      <c r="J54" s="148">
        <v>369.86</v>
      </c>
    </row>
    <row r="55" spans="1:10" ht="18.75" customHeight="1">
      <c r="A55" s="136"/>
      <c r="B55" s="140" t="s">
        <v>171</v>
      </c>
      <c r="C55" s="156">
        <v>85.2502</v>
      </c>
      <c r="D55" s="156">
        <v>85.2751</v>
      </c>
      <c r="E55" s="128">
        <f t="shared" si="3"/>
        <v>0.024899999999988154</v>
      </c>
      <c r="F55" s="161">
        <f t="shared" si="4"/>
        <v>84.58742399017618</v>
      </c>
      <c r="G55" s="129">
        <f t="shared" si="6"/>
        <v>294.36999999999995</v>
      </c>
      <c r="H55" s="127">
        <v>50</v>
      </c>
      <c r="I55" s="148">
        <v>726.04</v>
      </c>
      <c r="J55" s="148">
        <v>431.67</v>
      </c>
    </row>
    <row r="56" spans="1:10" ht="18.75" customHeight="1">
      <c r="A56" s="136"/>
      <c r="B56" s="140" t="s">
        <v>172</v>
      </c>
      <c r="C56" s="156">
        <v>84.9734</v>
      </c>
      <c r="D56" s="156">
        <v>84.9962</v>
      </c>
      <c r="E56" s="128">
        <f t="shared" si="3"/>
        <v>0.022800000000003706</v>
      </c>
      <c r="F56" s="161">
        <f t="shared" si="4"/>
        <v>83.33028763569939</v>
      </c>
      <c r="G56" s="129">
        <f t="shared" si="6"/>
        <v>273.60999999999996</v>
      </c>
      <c r="H56" s="127">
        <v>51</v>
      </c>
      <c r="I56" s="148">
        <v>641.92</v>
      </c>
      <c r="J56" s="148">
        <v>368.31</v>
      </c>
    </row>
    <row r="57" spans="1:10" ht="18.75" customHeight="1">
      <c r="A57" s="136">
        <v>22605</v>
      </c>
      <c r="B57" s="140" t="s">
        <v>173</v>
      </c>
      <c r="C57" s="156">
        <v>84.9163</v>
      </c>
      <c r="D57" s="156">
        <v>84.9277</v>
      </c>
      <c r="E57" s="128">
        <f t="shared" si="3"/>
        <v>0.011399999999994748</v>
      </c>
      <c r="F57" s="161">
        <f t="shared" si="4"/>
        <v>35.20039523249166</v>
      </c>
      <c r="G57" s="129">
        <f t="shared" si="5"/>
        <v>323.85999999999996</v>
      </c>
      <c r="H57" s="127">
        <v>52</v>
      </c>
      <c r="I57" s="148">
        <v>693.79</v>
      </c>
      <c r="J57" s="148">
        <v>369.93</v>
      </c>
    </row>
    <row r="58" spans="1:10" ht="18.75" customHeight="1">
      <c r="A58" s="136"/>
      <c r="B58" s="140" t="s">
        <v>174</v>
      </c>
      <c r="C58" s="156">
        <v>85.0261</v>
      </c>
      <c r="D58" s="156">
        <v>85.0308</v>
      </c>
      <c r="E58" s="128">
        <f t="shared" si="3"/>
        <v>0.004699999999999704</v>
      </c>
      <c r="F58" s="161">
        <f t="shared" si="4"/>
        <v>16.751612788251435</v>
      </c>
      <c r="G58" s="129">
        <f t="shared" si="5"/>
        <v>280.56999999999994</v>
      </c>
      <c r="H58" s="127">
        <v>53</v>
      </c>
      <c r="I58" s="148">
        <v>824.03</v>
      </c>
      <c r="J58" s="148">
        <v>543.46</v>
      </c>
    </row>
    <row r="59" spans="1:10" ht="18.75" customHeight="1">
      <c r="A59" s="136"/>
      <c r="B59" s="140" t="s">
        <v>175</v>
      </c>
      <c r="C59" s="156">
        <v>85.9864</v>
      </c>
      <c r="D59" s="156">
        <v>85.993</v>
      </c>
      <c r="E59" s="128">
        <f t="shared" si="3"/>
        <v>0.006599999999991724</v>
      </c>
      <c r="F59" s="161">
        <f t="shared" si="4"/>
        <v>23.685627130779558</v>
      </c>
      <c r="G59" s="129">
        <f t="shared" si="5"/>
        <v>278.65</v>
      </c>
      <c r="H59" s="127">
        <v>54</v>
      </c>
      <c r="I59" s="148">
        <v>854.04</v>
      </c>
      <c r="J59" s="148">
        <v>575.39</v>
      </c>
    </row>
    <row r="60" spans="1:10" ht="18.75" customHeight="1">
      <c r="A60" s="136">
        <v>22612</v>
      </c>
      <c r="B60" s="140" t="s">
        <v>176</v>
      </c>
      <c r="C60" s="156">
        <v>83.7404</v>
      </c>
      <c r="D60" s="156">
        <v>83.7458</v>
      </c>
      <c r="E60" s="128">
        <f t="shared" si="3"/>
        <v>0.005400000000008731</v>
      </c>
      <c r="F60" s="161">
        <f t="shared" si="4"/>
        <v>17.645328889353106</v>
      </c>
      <c r="G60" s="129">
        <f t="shared" si="5"/>
        <v>306.03000000000003</v>
      </c>
      <c r="H60" s="127">
        <v>55</v>
      </c>
      <c r="I60" s="148">
        <v>690.58</v>
      </c>
      <c r="J60" s="148">
        <v>384.55</v>
      </c>
    </row>
    <row r="61" spans="1:10" ht="18.75" customHeight="1">
      <c r="A61" s="136"/>
      <c r="B61" s="140" t="s">
        <v>177</v>
      </c>
      <c r="C61" s="156">
        <v>85.034</v>
      </c>
      <c r="D61" s="156">
        <v>85.0386</v>
      </c>
      <c r="E61" s="128">
        <f t="shared" si="3"/>
        <v>0.004599999999996385</v>
      </c>
      <c r="F61" s="161">
        <f t="shared" si="4"/>
        <v>16.966031055200034</v>
      </c>
      <c r="G61" s="129">
        <f t="shared" si="5"/>
        <v>271.13</v>
      </c>
      <c r="H61" s="127">
        <v>56</v>
      </c>
      <c r="I61" s="148">
        <v>822.9</v>
      </c>
      <c r="J61" s="148">
        <v>551.77</v>
      </c>
    </row>
    <row r="62" spans="1:10" ht="18.75" customHeight="1">
      <c r="A62" s="136"/>
      <c r="B62" s="140" t="s">
        <v>178</v>
      </c>
      <c r="C62" s="156">
        <v>84.5675</v>
      </c>
      <c r="D62" s="156">
        <v>84.5725</v>
      </c>
      <c r="E62" s="128">
        <f t="shared" si="3"/>
        <v>0.005000000000009663</v>
      </c>
      <c r="F62" s="161">
        <f t="shared" si="4"/>
        <v>20.217540738383658</v>
      </c>
      <c r="G62" s="129">
        <f t="shared" si="5"/>
        <v>247.31000000000006</v>
      </c>
      <c r="H62" s="127">
        <v>57</v>
      </c>
      <c r="I62" s="148">
        <v>870.37</v>
      </c>
      <c r="J62" s="148">
        <v>623.06</v>
      </c>
    </row>
    <row r="63" spans="1:10" ht="18.75" customHeight="1">
      <c r="A63" s="136">
        <v>22622</v>
      </c>
      <c r="B63" s="140" t="s">
        <v>144</v>
      </c>
      <c r="C63" s="156">
        <v>85.4212</v>
      </c>
      <c r="D63" s="156">
        <v>85.4355</v>
      </c>
      <c r="E63" s="128">
        <f t="shared" si="3"/>
        <v>0.014300000000005753</v>
      </c>
      <c r="F63" s="161">
        <f t="shared" si="4"/>
        <v>50.33616107573568</v>
      </c>
      <c r="G63" s="129">
        <f t="shared" si="5"/>
        <v>284.09000000000003</v>
      </c>
      <c r="H63" s="127">
        <v>58</v>
      </c>
      <c r="I63" s="148">
        <v>804.38</v>
      </c>
      <c r="J63" s="148">
        <v>520.29</v>
      </c>
    </row>
    <row r="64" spans="1:10" ht="18.75" customHeight="1">
      <c r="A64" s="136"/>
      <c r="B64" s="140" t="s">
        <v>145</v>
      </c>
      <c r="C64" s="156">
        <v>87.4679</v>
      </c>
      <c r="D64" s="156">
        <v>87.4739</v>
      </c>
      <c r="E64" s="128">
        <f t="shared" si="3"/>
        <v>0.006000000000000227</v>
      </c>
      <c r="F64" s="161">
        <f t="shared" si="4"/>
        <v>19.948134849392336</v>
      </c>
      <c r="G64" s="129">
        <f t="shared" si="5"/>
        <v>300.78000000000003</v>
      </c>
      <c r="H64" s="127">
        <v>59</v>
      </c>
      <c r="I64" s="148">
        <v>786.24</v>
      </c>
      <c r="J64" s="148">
        <v>485.46</v>
      </c>
    </row>
    <row r="65" spans="1:10" ht="18.75" customHeight="1">
      <c r="A65" s="136"/>
      <c r="B65" s="140" t="s">
        <v>146</v>
      </c>
      <c r="C65" s="156">
        <v>85.8882</v>
      </c>
      <c r="D65" s="156">
        <v>85.8946</v>
      </c>
      <c r="E65" s="128">
        <f t="shared" si="3"/>
        <v>0.006399999999999295</v>
      </c>
      <c r="F65" s="161">
        <f t="shared" si="4"/>
        <v>21.651612030174554</v>
      </c>
      <c r="G65" s="129">
        <f t="shared" si="5"/>
        <v>295.5899999999999</v>
      </c>
      <c r="H65" s="127">
        <v>60</v>
      </c>
      <c r="I65" s="148">
        <v>826.05</v>
      </c>
      <c r="J65" s="148">
        <v>530.46</v>
      </c>
    </row>
    <row r="66" spans="1:10" ht="18.75" customHeight="1">
      <c r="A66" s="136">
        <v>22633</v>
      </c>
      <c r="B66" s="163">
        <v>4</v>
      </c>
      <c r="C66" s="156">
        <v>85.067</v>
      </c>
      <c r="D66" s="156">
        <v>85.0742</v>
      </c>
      <c r="E66" s="128">
        <f t="shared" si="3"/>
        <v>0.0072000000000116415</v>
      </c>
      <c r="F66" s="161">
        <f t="shared" si="4"/>
        <v>24.182984583386425</v>
      </c>
      <c r="G66" s="129">
        <f t="shared" si="5"/>
        <v>297.7300000000001</v>
      </c>
      <c r="H66" s="127">
        <v>61</v>
      </c>
      <c r="I66" s="148">
        <v>668.32</v>
      </c>
      <c r="J66" s="148">
        <v>370.59</v>
      </c>
    </row>
    <row r="67" spans="1:10" ht="18.75" customHeight="1">
      <c r="A67" s="136"/>
      <c r="B67" s="163">
        <v>5</v>
      </c>
      <c r="C67" s="156">
        <v>85.0655</v>
      </c>
      <c r="D67" s="156">
        <v>85.0714</v>
      </c>
      <c r="E67" s="128">
        <f t="shared" si="3"/>
        <v>0.005899999999996908</v>
      </c>
      <c r="F67" s="161">
        <f t="shared" si="4"/>
        <v>21.115167131905043</v>
      </c>
      <c r="G67" s="129">
        <f t="shared" si="5"/>
        <v>279.42</v>
      </c>
      <c r="H67" s="127">
        <v>62</v>
      </c>
      <c r="I67" s="148">
        <v>779.5</v>
      </c>
      <c r="J67" s="148">
        <v>500.08</v>
      </c>
    </row>
    <row r="68" spans="1:10" ht="18.75" customHeight="1">
      <c r="A68" s="136"/>
      <c r="B68" s="163">
        <v>6</v>
      </c>
      <c r="C68" s="156">
        <v>87.4309</v>
      </c>
      <c r="D68" s="156">
        <v>87.4425</v>
      </c>
      <c r="E68" s="128">
        <f aca="true" t="shared" si="7" ref="E68:E131">D68-C68</f>
        <v>0.011600000000001387</v>
      </c>
      <c r="F68" s="161">
        <f aca="true" t="shared" si="8" ref="F68:F131">((10^6)*E68/G68)</f>
        <v>35.368010244531334</v>
      </c>
      <c r="G68" s="129">
        <f aca="true" t="shared" si="9" ref="G68:G131">I68-J68</f>
        <v>327.97999999999996</v>
      </c>
      <c r="H68" s="127">
        <v>63</v>
      </c>
      <c r="I68" s="148">
        <v>829.31</v>
      </c>
      <c r="J68" s="148">
        <v>501.33</v>
      </c>
    </row>
    <row r="69" spans="1:10" ht="18.75" customHeight="1">
      <c r="A69" s="136">
        <v>22640</v>
      </c>
      <c r="B69" s="163">
        <v>7</v>
      </c>
      <c r="C69" s="156">
        <v>86.4484</v>
      </c>
      <c r="D69" s="156">
        <v>86.4691</v>
      </c>
      <c r="E69" s="128">
        <f t="shared" si="7"/>
        <v>0.020699999999990837</v>
      </c>
      <c r="F69" s="161">
        <f t="shared" si="8"/>
        <v>63.33567909919785</v>
      </c>
      <c r="G69" s="129">
        <f t="shared" si="9"/>
        <v>326.83000000000004</v>
      </c>
      <c r="H69" s="127">
        <v>64</v>
      </c>
      <c r="I69" s="148">
        <v>692.11</v>
      </c>
      <c r="J69" s="148">
        <v>365.28</v>
      </c>
    </row>
    <row r="70" spans="1:10" ht="18.75" customHeight="1">
      <c r="A70" s="136"/>
      <c r="B70" s="163">
        <v>8</v>
      </c>
      <c r="C70" s="156">
        <v>84.843</v>
      </c>
      <c r="D70" s="156">
        <v>84.8494</v>
      </c>
      <c r="E70" s="128">
        <f t="shared" si="7"/>
        <v>0.006399999999999295</v>
      </c>
      <c r="F70" s="161">
        <f t="shared" si="8"/>
        <v>21.468585421486345</v>
      </c>
      <c r="G70" s="129">
        <f t="shared" si="9"/>
        <v>298.11</v>
      </c>
      <c r="H70" s="127">
        <v>65</v>
      </c>
      <c r="I70" s="148">
        <v>838.52</v>
      </c>
      <c r="J70" s="148">
        <v>540.41</v>
      </c>
    </row>
    <row r="71" spans="1:10" ht="18.75" customHeight="1">
      <c r="A71" s="136"/>
      <c r="B71" s="163">
        <v>9</v>
      </c>
      <c r="C71" s="156">
        <v>87.6935</v>
      </c>
      <c r="D71" s="156">
        <v>87.7019</v>
      </c>
      <c r="E71" s="128">
        <f t="shared" si="7"/>
        <v>0.008399999999994634</v>
      </c>
      <c r="F71" s="161">
        <f t="shared" si="8"/>
        <v>25.11961722486434</v>
      </c>
      <c r="G71" s="129">
        <f t="shared" si="9"/>
        <v>334.4</v>
      </c>
      <c r="H71" s="127">
        <v>66</v>
      </c>
      <c r="I71" s="148">
        <v>698.52</v>
      </c>
      <c r="J71" s="148">
        <v>364.12</v>
      </c>
    </row>
    <row r="72" spans="1:10" ht="18.75" customHeight="1">
      <c r="A72" s="136">
        <v>22654</v>
      </c>
      <c r="B72" s="163">
        <v>28</v>
      </c>
      <c r="C72" s="156">
        <v>87.2005</v>
      </c>
      <c r="D72" s="156">
        <v>87.2084</v>
      </c>
      <c r="E72" s="128">
        <f t="shared" si="7"/>
        <v>0.007899999999992247</v>
      </c>
      <c r="F72" s="161">
        <f t="shared" si="8"/>
        <v>31.098689131174456</v>
      </c>
      <c r="G72" s="129">
        <f t="shared" si="9"/>
        <v>254.02999999999997</v>
      </c>
      <c r="H72" s="127">
        <v>67</v>
      </c>
      <c r="I72" s="148">
        <v>798.37</v>
      </c>
      <c r="J72" s="148">
        <v>544.34</v>
      </c>
    </row>
    <row r="73" spans="1:10" ht="18.75" customHeight="1">
      <c r="A73" s="136"/>
      <c r="B73" s="163">
        <v>29</v>
      </c>
      <c r="C73" s="156">
        <v>85.211</v>
      </c>
      <c r="D73" s="156">
        <v>85.2182</v>
      </c>
      <c r="E73" s="128">
        <f t="shared" si="7"/>
        <v>0.007199999999997431</v>
      </c>
      <c r="F73" s="161">
        <f t="shared" si="8"/>
        <v>24.191922585839087</v>
      </c>
      <c r="G73" s="129">
        <f t="shared" si="9"/>
        <v>297.62000000000006</v>
      </c>
      <c r="H73" s="127">
        <v>68</v>
      </c>
      <c r="I73" s="148">
        <v>762.33</v>
      </c>
      <c r="J73" s="148">
        <v>464.71</v>
      </c>
    </row>
    <row r="74" spans="1:10" ht="18.75" customHeight="1">
      <c r="A74" s="136"/>
      <c r="B74" s="163">
        <v>30</v>
      </c>
      <c r="C74" s="156">
        <v>84.9605</v>
      </c>
      <c r="D74" s="156">
        <v>84.9654</v>
      </c>
      <c r="E74" s="128">
        <f t="shared" si="7"/>
        <v>0.004900000000006344</v>
      </c>
      <c r="F74" s="161">
        <f t="shared" si="8"/>
        <v>14.834549362739075</v>
      </c>
      <c r="G74" s="129">
        <f t="shared" si="9"/>
        <v>330.31</v>
      </c>
      <c r="H74" s="127">
        <v>69</v>
      </c>
      <c r="I74" s="148">
        <v>651.74</v>
      </c>
      <c r="J74" s="148">
        <v>321.43</v>
      </c>
    </row>
    <row r="75" spans="1:10" ht="18.75" customHeight="1">
      <c r="A75" s="136">
        <v>22668</v>
      </c>
      <c r="B75" s="163">
        <v>31</v>
      </c>
      <c r="C75" s="156">
        <v>84.893</v>
      </c>
      <c r="D75" s="156">
        <v>84.9257</v>
      </c>
      <c r="E75" s="183">
        <f t="shared" si="7"/>
        <v>0.0327000000000055</v>
      </c>
      <c r="F75" s="184">
        <f t="shared" si="8"/>
        <v>117.0742186101661</v>
      </c>
      <c r="G75" s="185">
        <f t="shared" si="9"/>
        <v>279.31000000000006</v>
      </c>
      <c r="H75" s="186">
        <v>70</v>
      </c>
      <c r="I75" s="148">
        <v>829.99</v>
      </c>
      <c r="J75" s="148">
        <v>550.68</v>
      </c>
    </row>
    <row r="76" spans="1:10" ht="18.75" customHeight="1">
      <c r="A76" s="136"/>
      <c r="B76" s="163">
        <v>32</v>
      </c>
      <c r="C76" s="156">
        <v>85.032</v>
      </c>
      <c r="D76" s="156">
        <v>85.0586</v>
      </c>
      <c r="E76" s="183">
        <f t="shared" si="7"/>
        <v>0.026600000000001955</v>
      </c>
      <c r="F76" s="184">
        <f t="shared" si="8"/>
        <v>85.41245223646393</v>
      </c>
      <c r="G76" s="185">
        <f t="shared" si="9"/>
        <v>311.42999999999995</v>
      </c>
      <c r="H76" s="186">
        <v>71</v>
      </c>
      <c r="I76" s="148">
        <v>747.8</v>
      </c>
      <c r="J76" s="148">
        <v>436.37</v>
      </c>
    </row>
    <row r="77" spans="1:10" ht="18.75" customHeight="1">
      <c r="A77" s="136"/>
      <c r="B77" s="163">
        <v>33</v>
      </c>
      <c r="C77" s="156">
        <v>85.984</v>
      </c>
      <c r="D77" s="156">
        <v>86.0305</v>
      </c>
      <c r="E77" s="183">
        <f t="shared" si="7"/>
        <v>0.04650000000000887</v>
      </c>
      <c r="F77" s="184">
        <f t="shared" si="8"/>
        <v>168.22227045803075</v>
      </c>
      <c r="G77" s="185">
        <f t="shared" si="9"/>
        <v>276.4200000000001</v>
      </c>
      <c r="H77" s="186">
        <v>72</v>
      </c>
      <c r="I77" s="148">
        <v>918.34</v>
      </c>
      <c r="J77" s="148">
        <v>641.92</v>
      </c>
    </row>
    <row r="78" spans="1:10" ht="18.75" customHeight="1">
      <c r="A78" s="136">
        <v>22675</v>
      </c>
      <c r="B78" s="163">
        <v>34</v>
      </c>
      <c r="C78" s="156">
        <v>83.721</v>
      </c>
      <c r="D78" s="156">
        <v>83.7312</v>
      </c>
      <c r="E78" s="183">
        <f t="shared" si="7"/>
        <v>0.010199999999997544</v>
      </c>
      <c r="F78" s="184">
        <f t="shared" si="8"/>
        <v>39.66093786452113</v>
      </c>
      <c r="G78" s="185">
        <f t="shared" si="9"/>
        <v>257.18</v>
      </c>
      <c r="H78" s="186">
        <v>73</v>
      </c>
      <c r="I78" s="148">
        <v>649.11</v>
      </c>
      <c r="J78" s="148">
        <v>391.93</v>
      </c>
    </row>
    <row r="79" spans="1:10" ht="18.75" customHeight="1">
      <c r="A79" s="136"/>
      <c r="B79" s="163">
        <v>35</v>
      </c>
      <c r="C79" s="156">
        <v>84.996</v>
      </c>
      <c r="D79" s="156">
        <v>85.0063</v>
      </c>
      <c r="E79" s="183">
        <f t="shared" si="7"/>
        <v>0.010300000000000864</v>
      </c>
      <c r="F79" s="184">
        <f t="shared" si="8"/>
        <v>34.35623749166399</v>
      </c>
      <c r="G79" s="185">
        <f t="shared" si="9"/>
        <v>299.8</v>
      </c>
      <c r="H79" s="186">
        <v>74</v>
      </c>
      <c r="I79" s="148">
        <v>647.14</v>
      </c>
      <c r="J79" s="148">
        <v>347.34</v>
      </c>
    </row>
    <row r="80" spans="1:10" ht="18.75" customHeight="1">
      <c r="A80" s="136"/>
      <c r="B80" s="163">
        <v>36</v>
      </c>
      <c r="C80" s="156">
        <v>84.5754</v>
      </c>
      <c r="D80" s="156">
        <v>84.5865</v>
      </c>
      <c r="E80" s="183">
        <f t="shared" si="7"/>
        <v>0.011099999999999</v>
      </c>
      <c r="F80" s="184">
        <f t="shared" si="8"/>
        <v>32.961159282572154</v>
      </c>
      <c r="G80" s="185">
        <f t="shared" si="9"/>
        <v>336.76</v>
      </c>
      <c r="H80" s="186">
        <v>75</v>
      </c>
      <c r="I80" s="148">
        <v>703.29</v>
      </c>
      <c r="J80" s="148">
        <v>366.53</v>
      </c>
    </row>
    <row r="81" spans="1:10" ht="18.75" customHeight="1">
      <c r="A81" s="136">
        <v>22686</v>
      </c>
      <c r="B81" s="163">
        <v>31</v>
      </c>
      <c r="C81" s="156">
        <v>84.8736</v>
      </c>
      <c r="D81" s="156">
        <v>84.8828</v>
      </c>
      <c r="E81" s="183">
        <f t="shared" si="7"/>
        <v>0.00920000000000698</v>
      </c>
      <c r="F81" s="184">
        <f t="shared" si="8"/>
        <v>32.86301125203422</v>
      </c>
      <c r="G81" s="185">
        <f t="shared" si="9"/>
        <v>279.95000000000005</v>
      </c>
      <c r="H81" s="186">
        <v>76</v>
      </c>
      <c r="I81" s="148">
        <v>813.88</v>
      </c>
      <c r="J81" s="148">
        <v>533.93</v>
      </c>
    </row>
    <row r="82" spans="1:10" ht="18.75" customHeight="1">
      <c r="A82" s="136"/>
      <c r="B82" s="163">
        <v>32</v>
      </c>
      <c r="C82" s="156">
        <v>85.006</v>
      </c>
      <c r="D82" s="156">
        <v>85.0169</v>
      </c>
      <c r="E82" s="183">
        <f t="shared" si="7"/>
        <v>0.010900000000006571</v>
      </c>
      <c r="F82" s="184">
        <f t="shared" si="8"/>
        <v>36.98300139112601</v>
      </c>
      <c r="G82" s="185">
        <f t="shared" si="9"/>
        <v>294.73</v>
      </c>
      <c r="H82" s="186">
        <v>77</v>
      </c>
      <c r="I82" s="148">
        <v>704.87</v>
      </c>
      <c r="J82" s="148">
        <v>410.14</v>
      </c>
    </row>
    <row r="83" spans="1:10" ht="18.75" customHeight="1">
      <c r="A83" s="136"/>
      <c r="B83" s="163">
        <v>33</v>
      </c>
      <c r="C83" s="156">
        <v>86.0195</v>
      </c>
      <c r="D83" s="156">
        <v>86.0276</v>
      </c>
      <c r="E83" s="183">
        <f t="shared" si="7"/>
        <v>0.008100000000013097</v>
      </c>
      <c r="F83" s="184">
        <f t="shared" si="8"/>
        <v>28.326630529858708</v>
      </c>
      <c r="G83" s="185">
        <f t="shared" si="9"/>
        <v>285.95</v>
      </c>
      <c r="H83" s="186">
        <v>78</v>
      </c>
      <c r="I83" s="148">
        <v>751.52</v>
      </c>
      <c r="J83" s="148">
        <v>465.57</v>
      </c>
    </row>
    <row r="84" spans="1:10" ht="18.75" customHeight="1">
      <c r="A84" s="136">
        <v>22703</v>
      </c>
      <c r="B84" s="163">
        <v>34</v>
      </c>
      <c r="C84" s="156">
        <v>83.7363</v>
      </c>
      <c r="D84" s="156">
        <v>83.7389</v>
      </c>
      <c r="E84" s="183">
        <f t="shared" si="7"/>
        <v>0.002600000000001046</v>
      </c>
      <c r="F84" s="184">
        <f t="shared" si="8"/>
        <v>9.6367679762826</v>
      </c>
      <c r="G84" s="185">
        <f t="shared" si="9"/>
        <v>269.8</v>
      </c>
      <c r="H84" s="186">
        <v>79</v>
      </c>
      <c r="I84" s="148">
        <v>768</v>
      </c>
      <c r="J84" s="148">
        <v>498.2</v>
      </c>
    </row>
    <row r="85" spans="1:10" ht="18.75" customHeight="1">
      <c r="A85" s="136"/>
      <c r="B85" s="163">
        <v>35</v>
      </c>
      <c r="C85" s="156">
        <v>85.006</v>
      </c>
      <c r="D85" s="156">
        <v>85.0116</v>
      </c>
      <c r="E85" s="183">
        <f t="shared" si="7"/>
        <v>0.00560000000000116</v>
      </c>
      <c r="F85" s="184">
        <f t="shared" si="8"/>
        <v>18.746024838486793</v>
      </c>
      <c r="G85" s="185">
        <f t="shared" si="9"/>
        <v>298.73</v>
      </c>
      <c r="H85" s="186">
        <v>80</v>
      </c>
      <c r="I85" s="148">
        <v>684.87</v>
      </c>
      <c r="J85" s="148">
        <v>386.14</v>
      </c>
    </row>
    <row r="86" spans="1:10" ht="18.75" customHeight="1">
      <c r="A86" s="136"/>
      <c r="B86" s="163">
        <v>36</v>
      </c>
      <c r="C86" s="156">
        <v>84.5321</v>
      </c>
      <c r="D86" s="156">
        <v>84.5338</v>
      </c>
      <c r="E86" s="183">
        <f t="shared" si="7"/>
        <v>0.0016999999999995907</v>
      </c>
      <c r="F86" s="184">
        <f t="shared" si="8"/>
        <v>5.813555844332094</v>
      </c>
      <c r="G86" s="185">
        <f t="shared" si="9"/>
        <v>292.41999999999996</v>
      </c>
      <c r="H86" s="186">
        <v>81</v>
      </c>
      <c r="I86" s="148">
        <v>600.43</v>
      </c>
      <c r="J86" s="148">
        <v>308.01</v>
      </c>
    </row>
    <row r="87" spans="1:10" ht="18.75" customHeight="1">
      <c r="A87" s="136">
        <v>22711</v>
      </c>
      <c r="B87" s="163">
        <v>31</v>
      </c>
      <c r="C87" s="156">
        <v>84.8997</v>
      </c>
      <c r="D87" s="156">
        <v>84.8997</v>
      </c>
      <c r="E87" s="183">
        <f t="shared" si="7"/>
        <v>0</v>
      </c>
      <c r="F87" s="184">
        <f t="shared" si="8"/>
        <v>0</v>
      </c>
      <c r="G87" s="185">
        <f t="shared" si="9"/>
        <v>241.00999999999993</v>
      </c>
      <c r="H87" s="186">
        <v>82</v>
      </c>
      <c r="I87" s="148">
        <v>747.17</v>
      </c>
      <c r="J87" s="148">
        <v>506.16</v>
      </c>
    </row>
    <row r="88" spans="1:10" ht="18.75" customHeight="1">
      <c r="A88" s="136"/>
      <c r="B88" s="163">
        <v>32</v>
      </c>
      <c r="C88" s="156">
        <v>85.0257</v>
      </c>
      <c r="D88" s="156">
        <v>85.0252</v>
      </c>
      <c r="E88" s="183">
        <f t="shared" si="7"/>
        <v>-0.0005000000000023874</v>
      </c>
      <c r="F88" s="184">
        <f t="shared" si="8"/>
        <v>-1.818975552977253</v>
      </c>
      <c r="G88" s="185">
        <f t="shared" si="9"/>
        <v>274.88000000000005</v>
      </c>
      <c r="H88" s="186">
        <v>83</v>
      </c>
      <c r="I88" s="148">
        <v>691.58</v>
      </c>
      <c r="J88" s="148">
        <v>416.7</v>
      </c>
    </row>
    <row r="89" spans="1:10" ht="18.75" customHeight="1">
      <c r="A89" s="136"/>
      <c r="B89" s="163">
        <v>33</v>
      </c>
      <c r="C89" s="156">
        <v>85.994</v>
      </c>
      <c r="D89" s="156">
        <v>85.994</v>
      </c>
      <c r="E89" s="183">
        <f t="shared" si="7"/>
        <v>0</v>
      </c>
      <c r="F89" s="184">
        <f t="shared" si="8"/>
        <v>0</v>
      </c>
      <c r="G89" s="185">
        <f t="shared" si="9"/>
        <v>341.26000000000005</v>
      </c>
      <c r="H89" s="186">
        <v>84</v>
      </c>
      <c r="I89" s="148">
        <v>614.19</v>
      </c>
      <c r="J89" s="148">
        <v>272.93</v>
      </c>
    </row>
    <row r="90" spans="1:10" ht="18.75" customHeight="1">
      <c r="A90" s="136">
        <v>22725</v>
      </c>
      <c r="B90" s="163">
        <v>34</v>
      </c>
      <c r="C90" s="156">
        <v>83.7678</v>
      </c>
      <c r="D90" s="156">
        <v>83.7678</v>
      </c>
      <c r="E90" s="183">
        <f t="shared" si="7"/>
        <v>0</v>
      </c>
      <c r="F90" s="184">
        <f t="shared" si="8"/>
        <v>0</v>
      </c>
      <c r="G90" s="185">
        <f t="shared" si="9"/>
        <v>328.79</v>
      </c>
      <c r="H90" s="186">
        <v>85</v>
      </c>
      <c r="I90" s="148">
        <v>706.98</v>
      </c>
      <c r="J90" s="148">
        <v>378.19</v>
      </c>
    </row>
    <row r="91" spans="1:10" ht="18.75" customHeight="1">
      <c r="A91" s="136"/>
      <c r="B91" s="163">
        <v>35</v>
      </c>
      <c r="C91" s="156">
        <v>85.0341</v>
      </c>
      <c r="D91" s="156">
        <v>85.0341</v>
      </c>
      <c r="E91" s="183">
        <f t="shared" si="7"/>
        <v>0</v>
      </c>
      <c r="F91" s="184">
        <f t="shared" si="8"/>
        <v>0</v>
      </c>
      <c r="G91" s="185">
        <f t="shared" si="9"/>
        <v>263.65999999999997</v>
      </c>
      <c r="H91" s="186">
        <v>86</v>
      </c>
      <c r="I91" s="148">
        <v>786.68</v>
      </c>
      <c r="J91" s="148">
        <v>523.02</v>
      </c>
    </row>
    <row r="92" spans="1:10" ht="18.75" customHeight="1" thickBot="1">
      <c r="A92" s="250"/>
      <c r="B92" s="251">
        <v>36</v>
      </c>
      <c r="C92" s="252">
        <v>84.6033</v>
      </c>
      <c r="D92" s="252">
        <v>84.6033</v>
      </c>
      <c r="E92" s="253">
        <f t="shared" si="7"/>
        <v>0</v>
      </c>
      <c r="F92" s="254">
        <f t="shared" si="8"/>
        <v>0</v>
      </c>
      <c r="G92" s="255">
        <f t="shared" si="9"/>
        <v>237.83000000000004</v>
      </c>
      <c r="H92" s="256">
        <v>87</v>
      </c>
      <c r="I92" s="257">
        <v>818.97</v>
      </c>
      <c r="J92" s="257">
        <v>581.14</v>
      </c>
    </row>
    <row r="93" spans="1:10" ht="18.75" customHeight="1">
      <c r="A93" s="194"/>
      <c r="B93" s="249"/>
      <c r="C93" s="195"/>
      <c r="D93" s="195"/>
      <c r="E93" s="196">
        <f t="shared" si="7"/>
        <v>0</v>
      </c>
      <c r="F93" s="197" t="e">
        <f t="shared" si="8"/>
        <v>#DIV/0!</v>
      </c>
      <c r="G93" s="198">
        <f t="shared" si="9"/>
        <v>0</v>
      </c>
      <c r="H93" s="199">
        <v>88</v>
      </c>
      <c r="I93" s="200"/>
      <c r="J93" s="200"/>
    </row>
    <row r="94" spans="1:10" ht="18.75" customHeight="1">
      <c r="A94" s="136"/>
      <c r="B94" s="163"/>
      <c r="C94" s="156"/>
      <c r="D94" s="156"/>
      <c r="E94" s="183">
        <f t="shared" si="7"/>
        <v>0</v>
      </c>
      <c r="F94" s="184" t="e">
        <f t="shared" si="8"/>
        <v>#DIV/0!</v>
      </c>
      <c r="G94" s="185">
        <f t="shared" si="9"/>
        <v>0</v>
      </c>
      <c r="H94" s="186">
        <v>89</v>
      </c>
      <c r="I94" s="148"/>
      <c r="J94" s="148"/>
    </row>
    <row r="95" spans="1:10" ht="18.75" customHeight="1">
      <c r="A95" s="136"/>
      <c r="B95" s="163"/>
      <c r="C95" s="156"/>
      <c r="D95" s="156"/>
      <c r="E95" s="183">
        <f t="shared" si="7"/>
        <v>0</v>
      </c>
      <c r="F95" s="184" t="e">
        <f t="shared" si="8"/>
        <v>#DIV/0!</v>
      </c>
      <c r="G95" s="185">
        <f t="shared" si="9"/>
        <v>0</v>
      </c>
      <c r="H95" s="186">
        <v>90</v>
      </c>
      <c r="I95" s="148"/>
      <c r="J95" s="148"/>
    </row>
    <row r="96" spans="1:10" ht="18.75" customHeight="1">
      <c r="A96" s="136"/>
      <c r="B96" s="163"/>
      <c r="C96" s="156"/>
      <c r="D96" s="156"/>
      <c r="E96" s="183">
        <f t="shared" si="7"/>
        <v>0</v>
      </c>
      <c r="F96" s="184" t="e">
        <f t="shared" si="8"/>
        <v>#DIV/0!</v>
      </c>
      <c r="G96" s="185">
        <f t="shared" si="9"/>
        <v>0</v>
      </c>
      <c r="H96" s="186">
        <v>91</v>
      </c>
      <c r="I96" s="148"/>
      <c r="J96" s="148"/>
    </row>
    <row r="97" spans="1:10" ht="18.75" customHeight="1">
      <c r="A97" s="136"/>
      <c r="B97" s="163"/>
      <c r="C97" s="156"/>
      <c r="D97" s="156"/>
      <c r="E97" s="183">
        <f t="shared" si="7"/>
        <v>0</v>
      </c>
      <c r="F97" s="184" t="e">
        <f t="shared" si="8"/>
        <v>#DIV/0!</v>
      </c>
      <c r="G97" s="185">
        <f t="shared" si="9"/>
        <v>0</v>
      </c>
      <c r="H97" s="186">
        <v>92</v>
      </c>
      <c r="I97" s="148"/>
      <c r="J97" s="148"/>
    </row>
    <row r="98" spans="1:10" ht="18.75" customHeight="1">
      <c r="A98" s="136"/>
      <c r="B98" s="163"/>
      <c r="C98" s="156"/>
      <c r="D98" s="156"/>
      <c r="E98" s="183">
        <f t="shared" si="7"/>
        <v>0</v>
      </c>
      <c r="F98" s="184" t="e">
        <f t="shared" si="8"/>
        <v>#DIV/0!</v>
      </c>
      <c r="G98" s="185">
        <f t="shared" si="9"/>
        <v>0</v>
      </c>
      <c r="H98" s="186">
        <v>93</v>
      </c>
      <c r="I98" s="148"/>
      <c r="J98" s="148"/>
    </row>
    <row r="99" spans="1:10" ht="18.75" customHeight="1">
      <c r="A99" s="136"/>
      <c r="B99" s="163"/>
      <c r="C99" s="156"/>
      <c r="D99" s="156"/>
      <c r="E99" s="183">
        <f t="shared" si="7"/>
        <v>0</v>
      </c>
      <c r="F99" s="184" t="e">
        <f t="shared" si="8"/>
        <v>#DIV/0!</v>
      </c>
      <c r="G99" s="185">
        <f t="shared" si="9"/>
        <v>0</v>
      </c>
      <c r="H99" s="186">
        <v>94</v>
      </c>
      <c r="I99" s="148"/>
      <c r="J99" s="148"/>
    </row>
    <row r="100" spans="1:10" ht="18.75" customHeight="1">
      <c r="A100" s="136"/>
      <c r="B100" s="163"/>
      <c r="C100" s="156"/>
      <c r="D100" s="156"/>
      <c r="E100" s="183">
        <f t="shared" si="7"/>
        <v>0</v>
      </c>
      <c r="F100" s="184" t="e">
        <f t="shared" si="8"/>
        <v>#DIV/0!</v>
      </c>
      <c r="G100" s="185">
        <f t="shared" si="9"/>
        <v>0</v>
      </c>
      <c r="H100" s="186">
        <v>95</v>
      </c>
      <c r="I100" s="148"/>
      <c r="J100" s="148"/>
    </row>
    <row r="101" spans="1:10" ht="18.75" customHeight="1">
      <c r="A101" s="136"/>
      <c r="B101" s="163"/>
      <c r="C101" s="156"/>
      <c r="D101" s="156"/>
      <c r="E101" s="183">
        <f t="shared" si="7"/>
        <v>0</v>
      </c>
      <c r="F101" s="184" t="e">
        <f t="shared" si="8"/>
        <v>#DIV/0!</v>
      </c>
      <c r="G101" s="185">
        <f t="shared" si="9"/>
        <v>0</v>
      </c>
      <c r="H101" s="186">
        <v>96</v>
      </c>
      <c r="I101" s="148"/>
      <c r="J101" s="148"/>
    </row>
    <row r="102" spans="1:10" ht="18.75" customHeight="1">
      <c r="A102" s="136"/>
      <c r="B102" s="163"/>
      <c r="C102" s="156"/>
      <c r="D102" s="156"/>
      <c r="E102" s="183">
        <f t="shared" si="7"/>
        <v>0</v>
      </c>
      <c r="F102" s="184" t="e">
        <f t="shared" si="8"/>
        <v>#DIV/0!</v>
      </c>
      <c r="G102" s="185">
        <f t="shared" si="9"/>
        <v>0</v>
      </c>
      <c r="H102" s="186">
        <v>97</v>
      </c>
      <c r="I102" s="148"/>
      <c r="J102" s="148"/>
    </row>
    <row r="103" spans="1:10" ht="18.75" customHeight="1">
      <c r="A103" s="136"/>
      <c r="B103" s="163"/>
      <c r="C103" s="156"/>
      <c r="D103" s="156"/>
      <c r="E103" s="183">
        <f t="shared" si="7"/>
        <v>0</v>
      </c>
      <c r="F103" s="184" t="e">
        <f t="shared" si="8"/>
        <v>#DIV/0!</v>
      </c>
      <c r="G103" s="185">
        <f t="shared" si="9"/>
        <v>0</v>
      </c>
      <c r="H103" s="186">
        <v>98</v>
      </c>
      <c r="I103" s="148"/>
      <c r="J103" s="148"/>
    </row>
    <row r="104" spans="1:10" ht="18" customHeight="1">
      <c r="A104" s="136"/>
      <c r="B104" s="163"/>
      <c r="C104" s="156"/>
      <c r="D104" s="156"/>
      <c r="E104" s="183">
        <f t="shared" si="7"/>
        <v>0</v>
      </c>
      <c r="F104" s="184" t="e">
        <f t="shared" si="8"/>
        <v>#DIV/0!</v>
      </c>
      <c r="G104" s="185">
        <f t="shared" si="9"/>
        <v>0</v>
      </c>
      <c r="H104" s="186">
        <v>99</v>
      </c>
      <c r="I104" s="148"/>
      <c r="J104" s="148"/>
    </row>
    <row r="105" spans="1:10" ht="18.75" customHeight="1">
      <c r="A105" s="136"/>
      <c r="B105" s="163"/>
      <c r="C105" s="156"/>
      <c r="D105" s="156"/>
      <c r="E105" s="183">
        <f t="shared" si="7"/>
        <v>0</v>
      </c>
      <c r="F105" s="184" t="e">
        <f t="shared" si="8"/>
        <v>#DIV/0!</v>
      </c>
      <c r="G105" s="185">
        <f t="shared" si="9"/>
        <v>0</v>
      </c>
      <c r="H105" s="186">
        <v>100</v>
      </c>
      <c r="I105" s="148"/>
      <c r="J105" s="148"/>
    </row>
    <row r="106" spans="1:10" ht="23.25">
      <c r="A106" s="136"/>
      <c r="B106" s="163"/>
      <c r="C106" s="156"/>
      <c r="D106" s="156"/>
      <c r="E106" s="183">
        <f t="shared" si="7"/>
        <v>0</v>
      </c>
      <c r="F106" s="184" t="e">
        <f t="shared" si="8"/>
        <v>#DIV/0!</v>
      </c>
      <c r="G106" s="185">
        <f t="shared" si="9"/>
        <v>0</v>
      </c>
      <c r="H106" s="186">
        <v>101</v>
      </c>
      <c r="I106" s="148"/>
      <c r="J106" s="148"/>
    </row>
    <row r="107" spans="1:10" ht="23.25">
      <c r="A107" s="136"/>
      <c r="B107" s="163"/>
      <c r="C107" s="156"/>
      <c r="D107" s="156"/>
      <c r="E107" s="183">
        <f t="shared" si="7"/>
        <v>0</v>
      </c>
      <c r="F107" s="184" t="e">
        <f t="shared" si="8"/>
        <v>#DIV/0!</v>
      </c>
      <c r="G107" s="185">
        <f t="shared" si="9"/>
        <v>0</v>
      </c>
      <c r="H107" s="186">
        <v>102</v>
      </c>
      <c r="I107" s="148"/>
      <c r="J107" s="148"/>
    </row>
    <row r="108" spans="1:10" ht="23.25">
      <c r="A108" s="136"/>
      <c r="B108" s="163"/>
      <c r="C108" s="156"/>
      <c r="D108" s="156"/>
      <c r="E108" s="183">
        <f t="shared" si="7"/>
        <v>0</v>
      </c>
      <c r="F108" s="184" t="e">
        <f t="shared" si="8"/>
        <v>#DIV/0!</v>
      </c>
      <c r="G108" s="185">
        <f t="shared" si="9"/>
        <v>0</v>
      </c>
      <c r="H108" s="186">
        <v>103</v>
      </c>
      <c r="I108" s="148"/>
      <c r="J108" s="148"/>
    </row>
    <row r="109" spans="1:10" ht="23.25">
      <c r="A109" s="136"/>
      <c r="B109" s="163"/>
      <c r="C109" s="156"/>
      <c r="D109" s="156"/>
      <c r="E109" s="183">
        <f t="shared" si="7"/>
        <v>0</v>
      </c>
      <c r="F109" s="184" t="e">
        <f t="shared" si="8"/>
        <v>#DIV/0!</v>
      </c>
      <c r="G109" s="185">
        <f t="shared" si="9"/>
        <v>0</v>
      </c>
      <c r="H109" s="186">
        <v>104</v>
      </c>
      <c r="I109" s="148"/>
      <c r="J109" s="148"/>
    </row>
    <row r="110" spans="1:10" ht="23.25">
      <c r="A110" s="187"/>
      <c r="B110" s="163"/>
      <c r="C110" s="188"/>
      <c r="D110" s="188"/>
      <c r="E110" s="189">
        <f t="shared" si="7"/>
        <v>0</v>
      </c>
      <c r="F110" s="190" t="e">
        <f t="shared" si="8"/>
        <v>#DIV/0!</v>
      </c>
      <c r="G110" s="191">
        <f t="shared" si="9"/>
        <v>0</v>
      </c>
      <c r="H110" s="192">
        <v>105</v>
      </c>
      <c r="I110" s="193"/>
      <c r="J110" s="193"/>
    </row>
    <row r="111" spans="1:10" ht="23.25">
      <c r="A111" s="194"/>
      <c r="B111" s="186"/>
      <c r="C111" s="195"/>
      <c r="D111" s="195"/>
      <c r="E111" s="196">
        <f t="shared" si="7"/>
        <v>0</v>
      </c>
      <c r="F111" s="197" t="e">
        <f t="shared" si="8"/>
        <v>#DIV/0!</v>
      </c>
      <c r="G111" s="198">
        <f t="shared" si="9"/>
        <v>0</v>
      </c>
      <c r="H111" s="199">
        <v>1</v>
      </c>
      <c r="I111" s="200"/>
      <c r="J111" s="200"/>
    </row>
    <row r="112" spans="1:10" ht="23.25">
      <c r="A112" s="136"/>
      <c r="B112" s="186"/>
      <c r="C112" s="156"/>
      <c r="D112" s="156"/>
      <c r="E112" s="183">
        <f t="shared" si="7"/>
        <v>0</v>
      </c>
      <c r="F112" s="184" t="e">
        <f t="shared" si="8"/>
        <v>#DIV/0!</v>
      </c>
      <c r="G112" s="185">
        <f t="shared" si="9"/>
        <v>0</v>
      </c>
      <c r="H112" s="186">
        <v>2</v>
      </c>
      <c r="I112" s="148"/>
      <c r="J112" s="148"/>
    </row>
    <row r="113" spans="1:10" ht="23.25">
      <c r="A113" s="136"/>
      <c r="B113" s="186"/>
      <c r="C113" s="156"/>
      <c r="D113" s="156"/>
      <c r="E113" s="183">
        <f t="shared" si="7"/>
        <v>0</v>
      </c>
      <c r="F113" s="184" t="e">
        <f t="shared" si="8"/>
        <v>#DIV/0!</v>
      </c>
      <c r="G113" s="185">
        <f t="shared" si="9"/>
        <v>0</v>
      </c>
      <c r="H113" s="199">
        <v>3</v>
      </c>
      <c r="I113" s="148"/>
      <c r="J113" s="148"/>
    </row>
    <row r="114" spans="1:10" ht="23.25">
      <c r="A114" s="136"/>
      <c r="B114" s="186"/>
      <c r="C114" s="156"/>
      <c r="D114" s="156"/>
      <c r="E114" s="183">
        <f t="shared" si="7"/>
        <v>0</v>
      </c>
      <c r="F114" s="184" t="e">
        <f t="shared" si="8"/>
        <v>#DIV/0!</v>
      </c>
      <c r="G114" s="185">
        <f t="shared" si="9"/>
        <v>0</v>
      </c>
      <c r="H114" s="186">
        <v>4</v>
      </c>
      <c r="I114" s="148"/>
      <c r="J114" s="148"/>
    </row>
    <row r="115" spans="1:10" ht="23.25">
      <c r="A115" s="136"/>
      <c r="B115" s="186"/>
      <c r="C115" s="156"/>
      <c r="D115" s="156"/>
      <c r="E115" s="183">
        <f t="shared" si="7"/>
        <v>0</v>
      </c>
      <c r="F115" s="184" t="e">
        <f t="shared" si="8"/>
        <v>#DIV/0!</v>
      </c>
      <c r="G115" s="185">
        <f t="shared" si="9"/>
        <v>0</v>
      </c>
      <c r="H115" s="199">
        <v>5</v>
      </c>
      <c r="I115" s="148"/>
      <c r="J115" s="148"/>
    </row>
    <row r="116" spans="1:10" ht="23.25">
      <c r="A116" s="136"/>
      <c r="B116" s="186"/>
      <c r="C116" s="156"/>
      <c r="D116" s="156"/>
      <c r="E116" s="183">
        <f t="shared" si="7"/>
        <v>0</v>
      </c>
      <c r="F116" s="184" t="e">
        <f t="shared" si="8"/>
        <v>#DIV/0!</v>
      </c>
      <c r="G116" s="185">
        <f t="shared" si="9"/>
        <v>0</v>
      </c>
      <c r="H116" s="186">
        <v>6</v>
      </c>
      <c r="I116" s="148"/>
      <c r="J116" s="148"/>
    </row>
    <row r="117" spans="1:10" ht="23.25">
      <c r="A117" s="136"/>
      <c r="B117" s="163"/>
      <c r="C117" s="156"/>
      <c r="D117" s="156"/>
      <c r="E117" s="183">
        <f t="shared" si="7"/>
        <v>0</v>
      </c>
      <c r="F117" s="184" t="e">
        <f t="shared" si="8"/>
        <v>#DIV/0!</v>
      </c>
      <c r="G117" s="185">
        <f t="shared" si="9"/>
        <v>0</v>
      </c>
      <c r="H117" s="199">
        <v>7</v>
      </c>
      <c r="I117" s="148"/>
      <c r="J117" s="148"/>
    </row>
    <row r="118" spans="1:10" ht="23.25">
      <c r="A118" s="136"/>
      <c r="B118" s="163"/>
      <c r="C118" s="156"/>
      <c r="D118" s="156"/>
      <c r="E118" s="183">
        <f t="shared" si="7"/>
        <v>0</v>
      </c>
      <c r="F118" s="184" t="e">
        <f t="shared" si="8"/>
        <v>#DIV/0!</v>
      </c>
      <c r="G118" s="185">
        <f t="shared" si="9"/>
        <v>0</v>
      </c>
      <c r="H118" s="186">
        <v>8</v>
      </c>
      <c r="I118" s="148"/>
      <c r="J118" s="148"/>
    </row>
    <row r="119" spans="1:10" ht="23.25">
      <c r="A119" s="136"/>
      <c r="B119" s="163"/>
      <c r="C119" s="156"/>
      <c r="D119" s="156"/>
      <c r="E119" s="183">
        <f t="shared" si="7"/>
        <v>0</v>
      </c>
      <c r="F119" s="184" t="e">
        <f t="shared" si="8"/>
        <v>#DIV/0!</v>
      </c>
      <c r="G119" s="185">
        <f t="shared" si="9"/>
        <v>0</v>
      </c>
      <c r="H119" s="199">
        <v>9</v>
      </c>
      <c r="I119" s="148"/>
      <c r="J119" s="148"/>
    </row>
    <row r="120" spans="1:10" ht="23.25">
      <c r="A120" s="136"/>
      <c r="B120" s="163"/>
      <c r="C120" s="156"/>
      <c r="D120" s="156"/>
      <c r="E120" s="183">
        <f t="shared" si="7"/>
        <v>0</v>
      </c>
      <c r="F120" s="184" t="e">
        <f t="shared" si="8"/>
        <v>#DIV/0!</v>
      </c>
      <c r="G120" s="185">
        <f t="shared" si="9"/>
        <v>0</v>
      </c>
      <c r="H120" s="186">
        <v>10</v>
      </c>
      <c r="I120" s="148"/>
      <c r="J120" s="148"/>
    </row>
    <row r="121" spans="1:10" ht="23.25">
      <c r="A121" s="136"/>
      <c r="B121" s="163"/>
      <c r="C121" s="156"/>
      <c r="D121" s="156"/>
      <c r="E121" s="183">
        <f t="shared" si="7"/>
        <v>0</v>
      </c>
      <c r="F121" s="184" t="e">
        <f t="shared" si="8"/>
        <v>#DIV/0!</v>
      </c>
      <c r="G121" s="185">
        <f t="shared" si="9"/>
        <v>0</v>
      </c>
      <c r="H121" s="199">
        <v>11</v>
      </c>
      <c r="I121" s="148"/>
      <c r="J121" s="148"/>
    </row>
    <row r="122" spans="1:10" ht="23.25">
      <c r="A122" s="136"/>
      <c r="B122" s="163"/>
      <c r="C122" s="156"/>
      <c r="D122" s="156"/>
      <c r="E122" s="183">
        <f t="shared" si="7"/>
        <v>0</v>
      </c>
      <c r="F122" s="184" t="e">
        <f t="shared" si="8"/>
        <v>#DIV/0!</v>
      </c>
      <c r="G122" s="185">
        <f t="shared" si="9"/>
        <v>0</v>
      </c>
      <c r="H122" s="186">
        <v>12</v>
      </c>
      <c r="I122" s="148"/>
      <c r="J122" s="148"/>
    </row>
    <row r="123" spans="1:10" ht="23.25">
      <c r="A123" s="136"/>
      <c r="B123" s="163"/>
      <c r="C123" s="156"/>
      <c r="D123" s="156"/>
      <c r="E123" s="183">
        <f t="shared" si="7"/>
        <v>0</v>
      </c>
      <c r="F123" s="184" t="e">
        <f t="shared" si="8"/>
        <v>#DIV/0!</v>
      </c>
      <c r="G123" s="185">
        <f t="shared" si="9"/>
        <v>0</v>
      </c>
      <c r="H123" s="199">
        <v>13</v>
      </c>
      <c r="I123" s="148"/>
      <c r="J123" s="148"/>
    </row>
    <row r="124" spans="1:10" ht="23.25">
      <c r="A124" s="136"/>
      <c r="B124" s="163"/>
      <c r="C124" s="156"/>
      <c r="D124" s="156"/>
      <c r="E124" s="183">
        <f t="shared" si="7"/>
        <v>0</v>
      </c>
      <c r="F124" s="184" t="e">
        <f t="shared" si="8"/>
        <v>#DIV/0!</v>
      </c>
      <c r="G124" s="185">
        <f t="shared" si="9"/>
        <v>0</v>
      </c>
      <c r="H124" s="186">
        <v>14</v>
      </c>
      <c r="I124" s="148"/>
      <c r="J124" s="148"/>
    </row>
    <row r="125" spans="1:10" ht="23.25">
      <c r="A125" s="136"/>
      <c r="B125" s="163"/>
      <c r="C125" s="156"/>
      <c r="D125" s="156"/>
      <c r="E125" s="183">
        <f t="shared" si="7"/>
        <v>0</v>
      </c>
      <c r="F125" s="184" t="e">
        <f t="shared" si="8"/>
        <v>#DIV/0!</v>
      </c>
      <c r="G125" s="185">
        <f t="shared" si="9"/>
        <v>0</v>
      </c>
      <c r="H125" s="199">
        <v>15</v>
      </c>
      <c r="I125" s="148"/>
      <c r="J125" s="148"/>
    </row>
    <row r="126" spans="1:10" ht="23.25">
      <c r="A126" s="136"/>
      <c r="B126" s="140"/>
      <c r="C126" s="156"/>
      <c r="D126" s="156"/>
      <c r="E126" s="183">
        <f t="shared" si="7"/>
        <v>0</v>
      </c>
      <c r="F126" s="184" t="e">
        <f t="shared" si="8"/>
        <v>#DIV/0!</v>
      </c>
      <c r="G126" s="185">
        <f t="shared" si="9"/>
        <v>0</v>
      </c>
      <c r="H126" s="186">
        <v>16</v>
      </c>
      <c r="I126" s="148"/>
      <c r="J126" s="148"/>
    </row>
    <row r="127" spans="1:10" ht="23.25">
      <c r="A127" s="136"/>
      <c r="B127" s="140"/>
      <c r="C127" s="156"/>
      <c r="D127" s="156"/>
      <c r="E127" s="183">
        <f t="shared" si="7"/>
        <v>0</v>
      </c>
      <c r="F127" s="184" t="e">
        <f t="shared" si="8"/>
        <v>#DIV/0!</v>
      </c>
      <c r="G127" s="185">
        <f t="shared" si="9"/>
        <v>0</v>
      </c>
      <c r="H127" s="199">
        <v>17</v>
      </c>
      <c r="I127" s="148"/>
      <c r="J127" s="148"/>
    </row>
    <row r="128" spans="1:10" ht="23.25">
      <c r="A128" s="136"/>
      <c r="B128" s="140"/>
      <c r="C128" s="156"/>
      <c r="D128" s="156"/>
      <c r="E128" s="183">
        <f t="shared" si="7"/>
        <v>0</v>
      </c>
      <c r="F128" s="184" t="e">
        <f t="shared" si="8"/>
        <v>#DIV/0!</v>
      </c>
      <c r="G128" s="185">
        <f t="shared" si="9"/>
        <v>0</v>
      </c>
      <c r="H128" s="186">
        <v>18</v>
      </c>
      <c r="I128" s="148"/>
      <c r="J128" s="148"/>
    </row>
    <row r="129" spans="1:10" ht="23.25">
      <c r="A129" s="136"/>
      <c r="B129" s="140"/>
      <c r="C129" s="156"/>
      <c r="D129" s="156"/>
      <c r="E129" s="183">
        <f t="shared" si="7"/>
        <v>0</v>
      </c>
      <c r="F129" s="184" t="e">
        <f t="shared" si="8"/>
        <v>#DIV/0!</v>
      </c>
      <c r="G129" s="185">
        <f t="shared" si="9"/>
        <v>0</v>
      </c>
      <c r="H129" s="199">
        <v>19</v>
      </c>
      <c r="I129" s="148"/>
      <c r="J129" s="148"/>
    </row>
    <row r="130" spans="1:10" ht="23.25">
      <c r="A130" s="136"/>
      <c r="B130" s="140"/>
      <c r="C130" s="156"/>
      <c r="D130" s="156"/>
      <c r="E130" s="183">
        <f t="shared" si="7"/>
        <v>0</v>
      </c>
      <c r="F130" s="184" t="e">
        <f t="shared" si="8"/>
        <v>#DIV/0!</v>
      </c>
      <c r="G130" s="185">
        <f t="shared" si="9"/>
        <v>0</v>
      </c>
      <c r="H130" s="186">
        <v>20</v>
      </c>
      <c r="I130" s="148"/>
      <c r="J130" s="148"/>
    </row>
    <row r="131" spans="1:10" ht="23.25">
      <c r="A131" s="136"/>
      <c r="B131" s="140"/>
      <c r="C131" s="156"/>
      <c r="D131" s="156"/>
      <c r="E131" s="183">
        <f t="shared" si="7"/>
        <v>0</v>
      </c>
      <c r="F131" s="184" t="e">
        <f t="shared" si="8"/>
        <v>#DIV/0!</v>
      </c>
      <c r="G131" s="185">
        <f t="shared" si="9"/>
        <v>0</v>
      </c>
      <c r="H131" s="199">
        <v>21</v>
      </c>
      <c r="I131" s="148"/>
      <c r="J131" s="148"/>
    </row>
    <row r="132" spans="1:10" ht="23.25">
      <c r="A132" s="136"/>
      <c r="B132" s="140"/>
      <c r="C132" s="156"/>
      <c r="D132" s="156"/>
      <c r="E132" s="183">
        <f aca="true" t="shared" si="10" ref="E132:E195">D132-C132</f>
        <v>0</v>
      </c>
      <c r="F132" s="184" t="e">
        <f aca="true" t="shared" si="11" ref="F132:F195">((10^6)*E132/G132)</f>
        <v>#DIV/0!</v>
      </c>
      <c r="G132" s="185">
        <f aca="true" t="shared" si="12" ref="G132:G195">I132-J132</f>
        <v>0</v>
      </c>
      <c r="H132" s="186">
        <v>22</v>
      </c>
      <c r="I132" s="148"/>
      <c r="J132" s="148"/>
    </row>
    <row r="133" spans="1:10" ht="23.25">
      <c r="A133" s="136"/>
      <c r="B133" s="140"/>
      <c r="C133" s="156"/>
      <c r="D133" s="156"/>
      <c r="E133" s="183">
        <f t="shared" si="10"/>
        <v>0</v>
      </c>
      <c r="F133" s="184" t="e">
        <f t="shared" si="11"/>
        <v>#DIV/0!</v>
      </c>
      <c r="G133" s="185">
        <f t="shared" si="12"/>
        <v>0</v>
      </c>
      <c r="H133" s="199">
        <v>23</v>
      </c>
      <c r="I133" s="148"/>
      <c r="J133" s="148"/>
    </row>
    <row r="134" spans="1:10" ht="23.25">
      <c r="A134" s="136"/>
      <c r="B134" s="140"/>
      <c r="C134" s="156"/>
      <c r="D134" s="156"/>
      <c r="E134" s="183">
        <f t="shared" si="10"/>
        <v>0</v>
      </c>
      <c r="F134" s="184" t="e">
        <f t="shared" si="11"/>
        <v>#DIV/0!</v>
      </c>
      <c r="G134" s="185">
        <f t="shared" si="12"/>
        <v>0</v>
      </c>
      <c r="H134" s="186">
        <v>24</v>
      </c>
      <c r="I134" s="148"/>
      <c r="J134" s="148"/>
    </row>
    <row r="135" spans="1:10" ht="23.25">
      <c r="A135" s="136"/>
      <c r="B135" s="140"/>
      <c r="C135" s="156"/>
      <c r="D135" s="156"/>
      <c r="E135" s="183">
        <f t="shared" si="10"/>
        <v>0</v>
      </c>
      <c r="F135" s="184" t="e">
        <f t="shared" si="11"/>
        <v>#DIV/0!</v>
      </c>
      <c r="G135" s="185">
        <f t="shared" si="12"/>
        <v>0</v>
      </c>
      <c r="H135" s="199">
        <v>25</v>
      </c>
      <c r="I135" s="148"/>
      <c r="J135" s="148"/>
    </row>
    <row r="136" spans="1:10" ht="23.25">
      <c r="A136" s="136"/>
      <c r="B136" s="140"/>
      <c r="C136" s="156"/>
      <c r="D136" s="156"/>
      <c r="E136" s="183">
        <f t="shared" si="10"/>
        <v>0</v>
      </c>
      <c r="F136" s="184" t="e">
        <f t="shared" si="11"/>
        <v>#DIV/0!</v>
      </c>
      <c r="G136" s="185">
        <f t="shared" si="12"/>
        <v>0</v>
      </c>
      <c r="H136" s="186">
        <v>26</v>
      </c>
      <c r="I136" s="148"/>
      <c r="J136" s="148"/>
    </row>
    <row r="137" spans="1:10" ht="23.25">
      <c r="A137" s="136"/>
      <c r="B137" s="140"/>
      <c r="C137" s="156"/>
      <c r="D137" s="156"/>
      <c r="E137" s="183">
        <f t="shared" si="10"/>
        <v>0</v>
      </c>
      <c r="F137" s="184" t="e">
        <f t="shared" si="11"/>
        <v>#DIV/0!</v>
      </c>
      <c r="G137" s="185">
        <f t="shared" si="12"/>
        <v>0</v>
      </c>
      <c r="H137" s="199">
        <v>27</v>
      </c>
      <c r="I137" s="148"/>
      <c r="J137" s="148"/>
    </row>
    <row r="138" spans="1:10" ht="23.25">
      <c r="A138" s="136"/>
      <c r="B138" s="140"/>
      <c r="C138" s="156"/>
      <c r="D138" s="156"/>
      <c r="E138" s="183">
        <f t="shared" si="10"/>
        <v>0</v>
      </c>
      <c r="F138" s="184" t="e">
        <f t="shared" si="11"/>
        <v>#DIV/0!</v>
      </c>
      <c r="G138" s="185">
        <f t="shared" si="12"/>
        <v>0</v>
      </c>
      <c r="H138" s="186">
        <v>28</v>
      </c>
      <c r="I138" s="148"/>
      <c r="J138" s="148"/>
    </row>
    <row r="139" spans="1:10" ht="23.25">
      <c r="A139" s="136"/>
      <c r="B139" s="140"/>
      <c r="C139" s="156"/>
      <c r="D139" s="156"/>
      <c r="E139" s="183">
        <f t="shared" si="10"/>
        <v>0</v>
      </c>
      <c r="F139" s="184" t="e">
        <f t="shared" si="11"/>
        <v>#DIV/0!</v>
      </c>
      <c r="G139" s="185">
        <f t="shared" si="12"/>
        <v>0</v>
      </c>
      <c r="H139" s="199">
        <v>29</v>
      </c>
      <c r="I139" s="148"/>
      <c r="J139" s="148"/>
    </row>
    <row r="140" spans="1:10" ht="23.25">
      <c r="A140" s="136"/>
      <c r="B140" s="140"/>
      <c r="C140" s="156"/>
      <c r="D140" s="156"/>
      <c r="E140" s="183">
        <f t="shared" si="10"/>
        <v>0</v>
      </c>
      <c r="F140" s="184" t="e">
        <f t="shared" si="11"/>
        <v>#DIV/0!</v>
      </c>
      <c r="G140" s="185">
        <f t="shared" si="12"/>
        <v>0</v>
      </c>
      <c r="H140" s="186">
        <v>30</v>
      </c>
      <c r="I140" s="148"/>
      <c r="J140" s="148"/>
    </row>
    <row r="141" spans="1:10" ht="23.25">
      <c r="A141" s="136"/>
      <c r="B141" s="140"/>
      <c r="C141" s="156"/>
      <c r="D141" s="156"/>
      <c r="E141" s="183">
        <f t="shared" si="10"/>
        <v>0</v>
      </c>
      <c r="F141" s="184" t="e">
        <f t="shared" si="11"/>
        <v>#DIV/0!</v>
      </c>
      <c r="G141" s="185">
        <f t="shared" si="12"/>
        <v>0</v>
      </c>
      <c r="H141" s="199">
        <v>31</v>
      </c>
      <c r="I141" s="148"/>
      <c r="J141" s="148"/>
    </row>
    <row r="142" spans="1:10" ht="23.25">
      <c r="A142" s="136"/>
      <c r="B142" s="140"/>
      <c r="C142" s="156"/>
      <c r="D142" s="156"/>
      <c r="E142" s="183">
        <f t="shared" si="10"/>
        <v>0</v>
      </c>
      <c r="F142" s="184" t="e">
        <f t="shared" si="11"/>
        <v>#DIV/0!</v>
      </c>
      <c r="G142" s="185">
        <f t="shared" si="12"/>
        <v>0</v>
      </c>
      <c r="H142" s="186">
        <v>32</v>
      </c>
      <c r="I142" s="148"/>
      <c r="J142" s="148"/>
    </row>
    <row r="143" spans="1:10" ht="23.25">
      <c r="A143" s="136"/>
      <c r="B143" s="140"/>
      <c r="C143" s="156"/>
      <c r="D143" s="156"/>
      <c r="E143" s="183">
        <f t="shared" si="10"/>
        <v>0</v>
      </c>
      <c r="F143" s="184" t="e">
        <f t="shared" si="11"/>
        <v>#DIV/0!</v>
      </c>
      <c r="G143" s="185">
        <f t="shared" si="12"/>
        <v>0</v>
      </c>
      <c r="H143" s="199">
        <v>33</v>
      </c>
      <c r="I143" s="148"/>
      <c r="J143" s="148"/>
    </row>
    <row r="144" spans="1:10" ht="23.25">
      <c r="A144" s="136"/>
      <c r="B144" s="140"/>
      <c r="C144" s="156"/>
      <c r="D144" s="156"/>
      <c r="E144" s="183">
        <f t="shared" si="10"/>
        <v>0</v>
      </c>
      <c r="F144" s="184" t="e">
        <f>((10^6)*E144/G144)</f>
        <v>#DIV/0!</v>
      </c>
      <c r="G144" s="185">
        <f t="shared" si="12"/>
        <v>0</v>
      </c>
      <c r="H144" s="186">
        <v>34</v>
      </c>
      <c r="I144" s="148"/>
      <c r="J144" s="148"/>
    </row>
    <row r="145" spans="1:10" ht="23.25">
      <c r="A145" s="136"/>
      <c r="B145" s="140"/>
      <c r="C145" s="156"/>
      <c r="D145" s="156"/>
      <c r="E145" s="183">
        <f t="shared" si="10"/>
        <v>0</v>
      </c>
      <c r="F145" s="184" t="e">
        <f t="shared" si="11"/>
        <v>#DIV/0!</v>
      </c>
      <c r="G145" s="185">
        <f t="shared" si="12"/>
        <v>0</v>
      </c>
      <c r="H145" s="199">
        <v>35</v>
      </c>
      <c r="I145" s="148"/>
      <c r="J145" s="148"/>
    </row>
    <row r="146" spans="1:10" ht="23.25">
      <c r="A146" s="136"/>
      <c r="B146" s="140"/>
      <c r="C146" s="156"/>
      <c r="D146" s="156"/>
      <c r="E146" s="183">
        <f t="shared" si="10"/>
        <v>0</v>
      </c>
      <c r="F146" s="184" t="e">
        <f t="shared" si="11"/>
        <v>#DIV/0!</v>
      </c>
      <c r="G146" s="185">
        <f t="shared" si="12"/>
        <v>0</v>
      </c>
      <c r="H146" s="186">
        <v>36</v>
      </c>
      <c r="I146" s="148"/>
      <c r="J146" s="148"/>
    </row>
    <row r="147" spans="1:10" ht="23.25">
      <c r="A147" s="136"/>
      <c r="B147" s="140"/>
      <c r="C147" s="156"/>
      <c r="D147" s="156"/>
      <c r="E147" s="183">
        <f t="shared" si="10"/>
        <v>0</v>
      </c>
      <c r="F147" s="184" t="e">
        <f t="shared" si="11"/>
        <v>#DIV/0!</v>
      </c>
      <c r="G147" s="185">
        <f t="shared" si="12"/>
        <v>0</v>
      </c>
      <c r="H147" s="199">
        <v>37</v>
      </c>
      <c r="I147" s="148"/>
      <c r="J147" s="148"/>
    </row>
    <row r="148" spans="1:10" ht="23.25">
      <c r="A148" s="136"/>
      <c r="B148" s="140"/>
      <c r="C148" s="156"/>
      <c r="D148" s="156"/>
      <c r="E148" s="183">
        <f t="shared" si="10"/>
        <v>0</v>
      </c>
      <c r="F148" s="184" t="e">
        <f t="shared" si="11"/>
        <v>#DIV/0!</v>
      </c>
      <c r="G148" s="185">
        <f t="shared" si="12"/>
        <v>0</v>
      </c>
      <c r="H148" s="186">
        <v>38</v>
      </c>
      <c r="I148" s="148"/>
      <c r="J148" s="148"/>
    </row>
    <row r="149" spans="1:10" ht="23.25">
      <c r="A149" s="136"/>
      <c r="B149" s="140"/>
      <c r="C149" s="156"/>
      <c r="D149" s="156"/>
      <c r="E149" s="183">
        <f t="shared" si="10"/>
        <v>0</v>
      </c>
      <c r="F149" s="184" t="e">
        <f t="shared" si="11"/>
        <v>#DIV/0!</v>
      </c>
      <c r="G149" s="185">
        <f t="shared" si="12"/>
        <v>0</v>
      </c>
      <c r="H149" s="199">
        <v>39</v>
      </c>
      <c r="I149" s="148"/>
      <c r="J149" s="148"/>
    </row>
    <row r="150" spans="1:10" ht="23.25">
      <c r="A150" s="136"/>
      <c r="B150" s="140"/>
      <c r="C150" s="156"/>
      <c r="D150" s="156"/>
      <c r="E150" s="183">
        <f t="shared" si="10"/>
        <v>0</v>
      </c>
      <c r="F150" s="184" t="e">
        <f t="shared" si="11"/>
        <v>#DIV/0!</v>
      </c>
      <c r="G150" s="185">
        <f t="shared" si="12"/>
        <v>0</v>
      </c>
      <c r="H150" s="186">
        <v>40</v>
      </c>
      <c r="I150" s="148"/>
      <c r="J150" s="148"/>
    </row>
    <row r="151" spans="1:10" ht="23.25">
      <c r="A151" s="136"/>
      <c r="B151" s="140"/>
      <c r="C151" s="156"/>
      <c r="D151" s="156"/>
      <c r="E151" s="183">
        <f t="shared" si="10"/>
        <v>0</v>
      </c>
      <c r="F151" s="184" t="e">
        <f t="shared" si="11"/>
        <v>#DIV/0!</v>
      </c>
      <c r="G151" s="185">
        <f t="shared" si="12"/>
        <v>0</v>
      </c>
      <c r="H151" s="199">
        <v>41</v>
      </c>
      <c r="I151" s="148"/>
      <c r="J151" s="148"/>
    </row>
    <row r="152" spans="1:10" ht="23.25">
      <c r="A152" s="136"/>
      <c r="B152" s="140"/>
      <c r="C152" s="156"/>
      <c r="D152" s="156"/>
      <c r="E152" s="183">
        <f t="shared" si="10"/>
        <v>0</v>
      </c>
      <c r="F152" s="184" t="e">
        <f t="shared" si="11"/>
        <v>#DIV/0!</v>
      </c>
      <c r="G152" s="185">
        <f t="shared" si="12"/>
        <v>0</v>
      </c>
      <c r="H152" s="186">
        <v>42</v>
      </c>
      <c r="I152" s="148"/>
      <c r="J152" s="148"/>
    </row>
    <row r="153" spans="1:10" ht="23.25">
      <c r="A153" s="136"/>
      <c r="B153" s="140"/>
      <c r="C153" s="156"/>
      <c r="D153" s="156"/>
      <c r="E153" s="183">
        <f t="shared" si="10"/>
        <v>0</v>
      </c>
      <c r="F153" s="184" t="e">
        <f t="shared" si="11"/>
        <v>#DIV/0!</v>
      </c>
      <c r="G153" s="185">
        <f t="shared" si="12"/>
        <v>0</v>
      </c>
      <c r="H153" s="199">
        <v>43</v>
      </c>
      <c r="I153" s="148"/>
      <c r="J153" s="148"/>
    </row>
    <row r="154" spans="1:10" ht="23.25">
      <c r="A154" s="136"/>
      <c r="B154" s="140"/>
      <c r="C154" s="156"/>
      <c r="D154" s="156"/>
      <c r="E154" s="183">
        <f t="shared" si="10"/>
        <v>0</v>
      </c>
      <c r="F154" s="184" t="e">
        <f t="shared" si="11"/>
        <v>#DIV/0!</v>
      </c>
      <c r="G154" s="185">
        <f t="shared" si="12"/>
        <v>0</v>
      </c>
      <c r="H154" s="186">
        <v>44</v>
      </c>
      <c r="I154" s="148"/>
      <c r="J154" s="148"/>
    </row>
    <row r="155" spans="1:10" ht="23.25">
      <c r="A155" s="136"/>
      <c r="B155" s="140"/>
      <c r="C155" s="156"/>
      <c r="D155" s="156"/>
      <c r="E155" s="183">
        <f t="shared" si="10"/>
        <v>0</v>
      </c>
      <c r="F155" s="184" t="e">
        <f t="shared" si="11"/>
        <v>#DIV/0!</v>
      </c>
      <c r="G155" s="185">
        <f t="shared" si="12"/>
        <v>0</v>
      </c>
      <c r="H155" s="199">
        <v>45</v>
      </c>
      <c r="I155" s="148"/>
      <c r="J155" s="148"/>
    </row>
    <row r="156" spans="1:10" ht="23.25">
      <c r="A156" s="136"/>
      <c r="B156" s="140"/>
      <c r="C156" s="156"/>
      <c r="D156" s="156"/>
      <c r="E156" s="183">
        <f t="shared" si="10"/>
        <v>0</v>
      </c>
      <c r="F156" s="184" t="e">
        <f t="shared" si="11"/>
        <v>#DIV/0!</v>
      </c>
      <c r="G156" s="185">
        <f t="shared" si="12"/>
        <v>0</v>
      </c>
      <c r="H156" s="186">
        <v>46</v>
      </c>
      <c r="I156" s="148"/>
      <c r="J156" s="148"/>
    </row>
    <row r="157" spans="1:10" ht="23.25">
      <c r="A157" s="136"/>
      <c r="B157" s="140"/>
      <c r="C157" s="156"/>
      <c r="D157" s="156"/>
      <c r="E157" s="183">
        <f t="shared" si="10"/>
        <v>0</v>
      </c>
      <c r="F157" s="184" t="e">
        <f t="shared" si="11"/>
        <v>#DIV/0!</v>
      </c>
      <c r="G157" s="185">
        <f t="shared" si="12"/>
        <v>0</v>
      </c>
      <c r="H157" s="199">
        <v>47</v>
      </c>
      <c r="I157" s="148"/>
      <c r="J157" s="148"/>
    </row>
    <row r="158" spans="1:10" ht="23.25">
      <c r="A158" s="136"/>
      <c r="B158" s="140"/>
      <c r="C158" s="156"/>
      <c r="D158" s="156"/>
      <c r="E158" s="183">
        <f t="shared" si="10"/>
        <v>0</v>
      </c>
      <c r="F158" s="184" t="e">
        <f t="shared" si="11"/>
        <v>#DIV/0!</v>
      </c>
      <c r="G158" s="185">
        <f t="shared" si="12"/>
        <v>0</v>
      </c>
      <c r="H158" s="186">
        <v>48</v>
      </c>
      <c r="I158" s="148"/>
      <c r="J158" s="148"/>
    </row>
    <row r="159" spans="1:10" ht="23.25">
      <c r="A159" s="136"/>
      <c r="B159" s="140"/>
      <c r="C159" s="156"/>
      <c r="D159" s="156"/>
      <c r="E159" s="183">
        <f t="shared" si="10"/>
        <v>0</v>
      </c>
      <c r="F159" s="184" t="e">
        <f t="shared" si="11"/>
        <v>#DIV/0!</v>
      </c>
      <c r="G159" s="185">
        <f t="shared" si="12"/>
        <v>0</v>
      </c>
      <c r="H159" s="199">
        <v>49</v>
      </c>
      <c r="I159" s="148"/>
      <c r="J159" s="148"/>
    </row>
    <row r="160" spans="1:10" ht="23.25">
      <c r="A160" s="136"/>
      <c r="B160" s="140"/>
      <c r="C160" s="156"/>
      <c r="D160" s="156"/>
      <c r="E160" s="183">
        <f t="shared" si="10"/>
        <v>0</v>
      </c>
      <c r="F160" s="184" t="e">
        <f t="shared" si="11"/>
        <v>#DIV/0!</v>
      </c>
      <c r="G160" s="185">
        <f t="shared" si="12"/>
        <v>0</v>
      </c>
      <c r="H160" s="186">
        <v>50</v>
      </c>
      <c r="I160" s="148"/>
      <c r="J160" s="148"/>
    </row>
    <row r="161" spans="1:10" ht="23.25">
      <c r="A161" s="136"/>
      <c r="B161" s="140"/>
      <c r="C161" s="156"/>
      <c r="D161" s="156"/>
      <c r="E161" s="183">
        <f t="shared" si="10"/>
        <v>0</v>
      </c>
      <c r="F161" s="184" t="e">
        <f t="shared" si="11"/>
        <v>#DIV/0!</v>
      </c>
      <c r="G161" s="185">
        <f t="shared" si="12"/>
        <v>0</v>
      </c>
      <c r="H161" s="199">
        <v>51</v>
      </c>
      <c r="I161" s="148"/>
      <c r="J161" s="148"/>
    </row>
    <row r="162" spans="1:10" ht="23.25">
      <c r="A162" s="136"/>
      <c r="B162" s="140"/>
      <c r="C162" s="156"/>
      <c r="D162" s="156"/>
      <c r="E162" s="183">
        <f t="shared" si="10"/>
        <v>0</v>
      </c>
      <c r="F162" s="184" t="e">
        <f t="shared" si="11"/>
        <v>#DIV/0!</v>
      </c>
      <c r="G162" s="185">
        <f t="shared" si="12"/>
        <v>0</v>
      </c>
      <c r="H162" s="186">
        <v>52</v>
      </c>
      <c r="I162" s="148"/>
      <c r="J162" s="148"/>
    </row>
    <row r="163" spans="1:10" ht="23.25">
      <c r="A163" s="136"/>
      <c r="B163" s="140"/>
      <c r="C163" s="156"/>
      <c r="D163" s="156"/>
      <c r="E163" s="183">
        <f t="shared" si="10"/>
        <v>0</v>
      </c>
      <c r="F163" s="184" t="e">
        <f t="shared" si="11"/>
        <v>#DIV/0!</v>
      </c>
      <c r="G163" s="185">
        <f t="shared" si="12"/>
        <v>0</v>
      </c>
      <c r="H163" s="199">
        <v>53</v>
      </c>
      <c r="I163" s="148"/>
      <c r="J163" s="148"/>
    </row>
    <row r="164" spans="1:10" ht="23.25">
      <c r="A164" s="136"/>
      <c r="B164" s="140"/>
      <c r="C164" s="156"/>
      <c r="D164" s="156"/>
      <c r="E164" s="183">
        <f t="shared" si="10"/>
        <v>0</v>
      </c>
      <c r="F164" s="184" t="e">
        <f t="shared" si="11"/>
        <v>#DIV/0!</v>
      </c>
      <c r="G164" s="185">
        <f t="shared" si="12"/>
        <v>0</v>
      </c>
      <c r="H164" s="186">
        <v>54</v>
      </c>
      <c r="I164" s="148"/>
      <c r="J164" s="148"/>
    </row>
    <row r="165" spans="1:10" ht="23.25">
      <c r="A165" s="136"/>
      <c r="B165" s="140"/>
      <c r="C165" s="156"/>
      <c r="D165" s="156"/>
      <c r="E165" s="183">
        <f t="shared" si="10"/>
        <v>0</v>
      </c>
      <c r="F165" s="184" t="e">
        <f t="shared" si="11"/>
        <v>#DIV/0!</v>
      </c>
      <c r="G165" s="185">
        <f t="shared" si="12"/>
        <v>0</v>
      </c>
      <c r="H165" s="199">
        <v>55</v>
      </c>
      <c r="I165" s="148"/>
      <c r="J165" s="148"/>
    </row>
    <row r="166" spans="1:10" ht="23.25">
      <c r="A166" s="136"/>
      <c r="B166" s="140"/>
      <c r="C166" s="156"/>
      <c r="D166" s="156"/>
      <c r="E166" s="183">
        <f t="shared" si="10"/>
        <v>0</v>
      </c>
      <c r="F166" s="184" t="e">
        <f t="shared" si="11"/>
        <v>#DIV/0!</v>
      </c>
      <c r="G166" s="185">
        <f t="shared" si="12"/>
        <v>0</v>
      </c>
      <c r="H166" s="186">
        <v>56</v>
      </c>
      <c r="I166" s="148"/>
      <c r="J166" s="148"/>
    </row>
    <row r="167" spans="1:10" ht="23.25">
      <c r="A167" s="136"/>
      <c r="B167" s="140"/>
      <c r="C167" s="156"/>
      <c r="D167" s="156"/>
      <c r="E167" s="183">
        <f t="shared" si="10"/>
        <v>0</v>
      </c>
      <c r="F167" s="184" t="e">
        <f t="shared" si="11"/>
        <v>#DIV/0!</v>
      </c>
      <c r="G167" s="185">
        <f t="shared" si="12"/>
        <v>0</v>
      </c>
      <c r="H167" s="199">
        <v>57</v>
      </c>
      <c r="I167" s="148"/>
      <c r="J167" s="148"/>
    </row>
    <row r="168" spans="1:10" ht="23.25">
      <c r="A168" s="136"/>
      <c r="B168" s="140"/>
      <c r="C168" s="156"/>
      <c r="D168" s="156"/>
      <c r="E168" s="183">
        <f t="shared" si="10"/>
        <v>0</v>
      </c>
      <c r="F168" s="184" t="e">
        <f t="shared" si="11"/>
        <v>#DIV/0!</v>
      </c>
      <c r="G168" s="185">
        <f t="shared" si="12"/>
        <v>0</v>
      </c>
      <c r="H168" s="186">
        <v>58</v>
      </c>
      <c r="I168" s="148"/>
      <c r="J168" s="148"/>
    </row>
    <row r="169" spans="1:10" ht="23.25">
      <c r="A169" s="136"/>
      <c r="B169" s="140"/>
      <c r="C169" s="156"/>
      <c r="D169" s="156"/>
      <c r="E169" s="183">
        <f t="shared" si="10"/>
        <v>0</v>
      </c>
      <c r="F169" s="184" t="e">
        <f t="shared" si="11"/>
        <v>#DIV/0!</v>
      </c>
      <c r="G169" s="185">
        <f t="shared" si="12"/>
        <v>0</v>
      </c>
      <c r="H169" s="199">
        <v>59</v>
      </c>
      <c r="I169" s="148"/>
      <c r="J169" s="148"/>
    </row>
    <row r="170" spans="1:10" ht="23.25">
      <c r="A170" s="136"/>
      <c r="B170" s="140"/>
      <c r="C170" s="156"/>
      <c r="D170" s="156"/>
      <c r="E170" s="183">
        <f t="shared" si="10"/>
        <v>0</v>
      </c>
      <c r="F170" s="184" t="e">
        <f t="shared" si="11"/>
        <v>#DIV/0!</v>
      </c>
      <c r="G170" s="185">
        <f t="shared" si="12"/>
        <v>0</v>
      </c>
      <c r="H170" s="186">
        <v>60</v>
      </c>
      <c r="I170" s="148"/>
      <c r="J170" s="148"/>
    </row>
    <row r="171" spans="1:10" ht="23.25">
      <c r="A171" s="136"/>
      <c r="B171" s="140"/>
      <c r="C171" s="156"/>
      <c r="D171" s="156"/>
      <c r="E171" s="183">
        <f t="shared" si="10"/>
        <v>0</v>
      </c>
      <c r="F171" s="184" t="e">
        <f t="shared" si="11"/>
        <v>#DIV/0!</v>
      </c>
      <c r="G171" s="185">
        <f t="shared" si="12"/>
        <v>0</v>
      </c>
      <c r="H171" s="199">
        <v>61</v>
      </c>
      <c r="I171" s="148"/>
      <c r="J171" s="148"/>
    </row>
    <row r="172" spans="1:10" ht="23.25">
      <c r="A172" s="136"/>
      <c r="B172" s="140"/>
      <c r="C172" s="156"/>
      <c r="D172" s="156"/>
      <c r="E172" s="183">
        <f t="shared" si="10"/>
        <v>0</v>
      </c>
      <c r="F172" s="184" t="e">
        <f t="shared" si="11"/>
        <v>#DIV/0!</v>
      </c>
      <c r="G172" s="185">
        <f t="shared" si="12"/>
        <v>0</v>
      </c>
      <c r="H172" s="186">
        <v>62</v>
      </c>
      <c r="I172" s="148"/>
      <c r="J172" s="148"/>
    </row>
    <row r="173" spans="1:10" ht="23.25">
      <c r="A173" s="136"/>
      <c r="B173" s="140"/>
      <c r="C173" s="156"/>
      <c r="D173" s="156"/>
      <c r="E173" s="183">
        <f t="shared" si="10"/>
        <v>0</v>
      </c>
      <c r="F173" s="184" t="e">
        <f t="shared" si="11"/>
        <v>#DIV/0!</v>
      </c>
      <c r="G173" s="185">
        <f t="shared" si="12"/>
        <v>0</v>
      </c>
      <c r="H173" s="199">
        <v>63</v>
      </c>
      <c r="I173" s="148"/>
      <c r="J173" s="148"/>
    </row>
    <row r="174" spans="1:10" ht="23.25">
      <c r="A174" s="136"/>
      <c r="B174" s="140"/>
      <c r="C174" s="156"/>
      <c r="D174" s="156"/>
      <c r="E174" s="183">
        <f t="shared" si="10"/>
        <v>0</v>
      </c>
      <c r="F174" s="184" t="e">
        <f t="shared" si="11"/>
        <v>#DIV/0!</v>
      </c>
      <c r="G174" s="185">
        <f t="shared" si="12"/>
        <v>0</v>
      </c>
      <c r="H174" s="186">
        <v>64</v>
      </c>
      <c r="I174" s="148"/>
      <c r="J174" s="148"/>
    </row>
    <row r="175" spans="1:10" ht="23.25">
      <c r="A175" s="136"/>
      <c r="B175" s="140"/>
      <c r="C175" s="156"/>
      <c r="D175" s="156"/>
      <c r="E175" s="183">
        <f t="shared" si="10"/>
        <v>0</v>
      </c>
      <c r="F175" s="184" t="e">
        <f t="shared" si="11"/>
        <v>#DIV/0!</v>
      </c>
      <c r="G175" s="185">
        <f t="shared" si="12"/>
        <v>0</v>
      </c>
      <c r="H175" s="199">
        <v>65</v>
      </c>
      <c r="I175" s="148"/>
      <c r="J175" s="148"/>
    </row>
    <row r="176" spans="1:10" ht="23.25">
      <c r="A176" s="136"/>
      <c r="B176" s="140"/>
      <c r="C176" s="156"/>
      <c r="D176" s="156"/>
      <c r="E176" s="183">
        <f t="shared" si="10"/>
        <v>0</v>
      </c>
      <c r="F176" s="184" t="e">
        <f t="shared" si="11"/>
        <v>#DIV/0!</v>
      </c>
      <c r="G176" s="185">
        <f t="shared" si="12"/>
        <v>0</v>
      </c>
      <c r="H176" s="186">
        <v>66</v>
      </c>
      <c r="I176" s="148"/>
      <c r="J176" s="148"/>
    </row>
    <row r="177" spans="1:10" ht="23.25">
      <c r="A177" s="136"/>
      <c r="B177" s="140"/>
      <c r="C177" s="156"/>
      <c r="D177" s="156"/>
      <c r="E177" s="183">
        <f t="shared" si="10"/>
        <v>0</v>
      </c>
      <c r="F177" s="184" t="e">
        <f t="shared" si="11"/>
        <v>#DIV/0!</v>
      </c>
      <c r="G177" s="185">
        <f t="shared" si="12"/>
        <v>0</v>
      </c>
      <c r="H177" s="199">
        <v>67</v>
      </c>
      <c r="I177" s="148"/>
      <c r="J177" s="148"/>
    </row>
    <row r="178" spans="1:10" ht="23.25">
      <c r="A178" s="136"/>
      <c r="B178" s="140"/>
      <c r="C178" s="156"/>
      <c r="D178" s="156"/>
      <c r="E178" s="183">
        <f t="shared" si="10"/>
        <v>0</v>
      </c>
      <c r="F178" s="184" t="e">
        <f t="shared" si="11"/>
        <v>#DIV/0!</v>
      </c>
      <c r="G178" s="185">
        <f t="shared" si="12"/>
        <v>0</v>
      </c>
      <c r="H178" s="186">
        <v>68</v>
      </c>
      <c r="I178" s="148"/>
      <c r="J178" s="148"/>
    </row>
    <row r="179" spans="1:10" ht="23.25">
      <c r="A179" s="136"/>
      <c r="B179" s="140"/>
      <c r="C179" s="156"/>
      <c r="D179" s="156"/>
      <c r="E179" s="183">
        <f t="shared" si="10"/>
        <v>0</v>
      </c>
      <c r="F179" s="184" t="e">
        <f t="shared" si="11"/>
        <v>#DIV/0!</v>
      </c>
      <c r="G179" s="185">
        <f t="shared" si="12"/>
        <v>0</v>
      </c>
      <c r="H179" s="199">
        <v>69</v>
      </c>
      <c r="I179" s="148"/>
      <c r="J179" s="148"/>
    </row>
    <row r="180" spans="1:10" ht="23.25">
      <c r="A180" s="136"/>
      <c r="B180" s="140"/>
      <c r="C180" s="156"/>
      <c r="D180" s="156"/>
      <c r="E180" s="183">
        <f t="shared" si="10"/>
        <v>0</v>
      </c>
      <c r="F180" s="184" t="e">
        <f t="shared" si="11"/>
        <v>#DIV/0!</v>
      </c>
      <c r="G180" s="185">
        <f t="shared" si="12"/>
        <v>0</v>
      </c>
      <c r="H180" s="186">
        <v>70</v>
      </c>
      <c r="I180" s="148"/>
      <c r="J180" s="148"/>
    </row>
    <row r="181" spans="1:10" ht="23.25">
      <c r="A181" s="136"/>
      <c r="B181" s="140"/>
      <c r="C181" s="156"/>
      <c r="D181" s="156"/>
      <c r="E181" s="183">
        <f t="shared" si="10"/>
        <v>0</v>
      </c>
      <c r="F181" s="184" t="e">
        <f t="shared" si="11"/>
        <v>#DIV/0!</v>
      </c>
      <c r="G181" s="185">
        <f t="shared" si="12"/>
        <v>0</v>
      </c>
      <c r="H181" s="199">
        <v>71</v>
      </c>
      <c r="I181" s="148"/>
      <c r="J181" s="148"/>
    </row>
    <row r="182" spans="1:10" ht="23.25">
      <c r="A182" s="136"/>
      <c r="B182" s="140"/>
      <c r="C182" s="156"/>
      <c r="D182" s="156"/>
      <c r="E182" s="183">
        <f t="shared" si="10"/>
        <v>0</v>
      </c>
      <c r="F182" s="184" t="e">
        <f t="shared" si="11"/>
        <v>#DIV/0!</v>
      </c>
      <c r="G182" s="185">
        <f t="shared" si="12"/>
        <v>0</v>
      </c>
      <c r="H182" s="186">
        <v>72</v>
      </c>
      <c r="I182" s="148"/>
      <c r="J182" s="148"/>
    </row>
    <row r="183" spans="1:10" ht="23.25">
      <c r="A183" s="136"/>
      <c r="B183" s="140"/>
      <c r="C183" s="156"/>
      <c r="D183" s="156"/>
      <c r="E183" s="183">
        <f t="shared" si="10"/>
        <v>0</v>
      </c>
      <c r="F183" s="184" t="e">
        <f t="shared" si="11"/>
        <v>#DIV/0!</v>
      </c>
      <c r="G183" s="185">
        <f t="shared" si="12"/>
        <v>0</v>
      </c>
      <c r="H183" s="199">
        <v>73</v>
      </c>
      <c r="I183" s="148"/>
      <c r="J183" s="148"/>
    </row>
    <row r="184" spans="1:10" ht="23.25">
      <c r="A184" s="136"/>
      <c r="B184" s="140"/>
      <c r="C184" s="156"/>
      <c r="D184" s="156"/>
      <c r="E184" s="183">
        <f t="shared" si="10"/>
        <v>0</v>
      </c>
      <c r="F184" s="184" t="e">
        <f t="shared" si="11"/>
        <v>#DIV/0!</v>
      </c>
      <c r="G184" s="185">
        <f t="shared" si="12"/>
        <v>0</v>
      </c>
      <c r="H184" s="186">
        <v>74</v>
      </c>
      <c r="I184" s="148"/>
      <c r="J184" s="148"/>
    </row>
    <row r="185" spans="1:10" ht="23.25">
      <c r="A185" s="136"/>
      <c r="B185" s="140"/>
      <c r="C185" s="156"/>
      <c r="D185" s="156"/>
      <c r="E185" s="183">
        <f t="shared" si="10"/>
        <v>0</v>
      </c>
      <c r="F185" s="184" t="e">
        <f t="shared" si="11"/>
        <v>#DIV/0!</v>
      </c>
      <c r="G185" s="185">
        <f t="shared" si="12"/>
        <v>0</v>
      </c>
      <c r="H185" s="199">
        <v>75</v>
      </c>
      <c r="I185" s="148"/>
      <c r="J185" s="148"/>
    </row>
    <row r="186" spans="1:10" ht="23.25">
      <c r="A186" s="136"/>
      <c r="B186" s="140"/>
      <c r="C186" s="156"/>
      <c r="D186" s="156"/>
      <c r="E186" s="183">
        <f t="shared" si="10"/>
        <v>0</v>
      </c>
      <c r="F186" s="184" t="e">
        <f t="shared" si="11"/>
        <v>#DIV/0!</v>
      </c>
      <c r="G186" s="185">
        <f t="shared" si="12"/>
        <v>0</v>
      </c>
      <c r="H186" s="186">
        <v>76</v>
      </c>
      <c r="I186" s="148"/>
      <c r="J186" s="148"/>
    </row>
    <row r="187" spans="1:10" ht="23.25">
      <c r="A187" s="136"/>
      <c r="B187" s="140"/>
      <c r="C187" s="156"/>
      <c r="D187" s="156"/>
      <c r="E187" s="183">
        <f t="shared" si="10"/>
        <v>0</v>
      </c>
      <c r="F187" s="184" t="e">
        <f t="shared" si="11"/>
        <v>#DIV/0!</v>
      </c>
      <c r="G187" s="185">
        <f t="shared" si="12"/>
        <v>0</v>
      </c>
      <c r="H187" s="199">
        <v>77</v>
      </c>
      <c r="I187" s="148"/>
      <c r="J187" s="148"/>
    </row>
    <row r="188" spans="1:10" ht="23.25">
      <c r="A188" s="136"/>
      <c r="B188" s="140"/>
      <c r="C188" s="156"/>
      <c r="D188" s="156"/>
      <c r="E188" s="183">
        <f t="shared" si="10"/>
        <v>0</v>
      </c>
      <c r="F188" s="184" t="e">
        <f t="shared" si="11"/>
        <v>#DIV/0!</v>
      </c>
      <c r="G188" s="185">
        <f t="shared" si="12"/>
        <v>0</v>
      </c>
      <c r="H188" s="186">
        <v>78</v>
      </c>
      <c r="I188" s="148"/>
      <c r="J188" s="148"/>
    </row>
    <row r="189" spans="1:10" ht="23.25">
      <c r="A189" s="136"/>
      <c r="B189" s="140"/>
      <c r="C189" s="156"/>
      <c r="D189" s="156"/>
      <c r="E189" s="183">
        <f t="shared" si="10"/>
        <v>0</v>
      </c>
      <c r="F189" s="184" t="e">
        <f t="shared" si="11"/>
        <v>#DIV/0!</v>
      </c>
      <c r="G189" s="185">
        <f t="shared" si="12"/>
        <v>0</v>
      </c>
      <c r="H189" s="199">
        <v>79</v>
      </c>
      <c r="I189" s="148"/>
      <c r="J189" s="148"/>
    </row>
    <row r="190" spans="1:10" ht="23.25">
      <c r="A190" s="136"/>
      <c r="B190" s="140"/>
      <c r="C190" s="156"/>
      <c r="D190" s="156"/>
      <c r="E190" s="183">
        <f t="shared" si="10"/>
        <v>0</v>
      </c>
      <c r="F190" s="184" t="e">
        <f t="shared" si="11"/>
        <v>#DIV/0!</v>
      </c>
      <c r="G190" s="185">
        <f t="shared" si="12"/>
        <v>0</v>
      </c>
      <c r="H190" s="186">
        <v>80</v>
      </c>
      <c r="I190" s="148"/>
      <c r="J190" s="148"/>
    </row>
    <row r="191" spans="1:10" ht="23.25">
      <c r="A191" s="136"/>
      <c r="B191" s="140"/>
      <c r="C191" s="156"/>
      <c r="D191" s="156"/>
      <c r="E191" s="183">
        <f t="shared" si="10"/>
        <v>0</v>
      </c>
      <c r="F191" s="184" t="e">
        <f t="shared" si="11"/>
        <v>#DIV/0!</v>
      </c>
      <c r="G191" s="185">
        <f t="shared" si="12"/>
        <v>0</v>
      </c>
      <c r="H191" s="199">
        <v>81</v>
      </c>
      <c r="I191" s="148"/>
      <c r="J191" s="148"/>
    </row>
    <row r="192" spans="1:10" ht="23.25">
      <c r="A192" s="136"/>
      <c r="B192" s="140"/>
      <c r="C192" s="156"/>
      <c r="D192" s="156"/>
      <c r="E192" s="183">
        <f t="shared" si="10"/>
        <v>0</v>
      </c>
      <c r="F192" s="184" t="e">
        <f t="shared" si="11"/>
        <v>#DIV/0!</v>
      </c>
      <c r="G192" s="185">
        <f t="shared" si="12"/>
        <v>0</v>
      </c>
      <c r="H192" s="186">
        <v>82</v>
      </c>
      <c r="I192" s="148"/>
      <c r="J192" s="148"/>
    </row>
    <row r="193" spans="1:10" ht="23.25">
      <c r="A193" s="136"/>
      <c r="B193" s="140"/>
      <c r="C193" s="156"/>
      <c r="D193" s="156"/>
      <c r="E193" s="183">
        <f t="shared" si="10"/>
        <v>0</v>
      </c>
      <c r="F193" s="184" t="e">
        <f t="shared" si="11"/>
        <v>#DIV/0!</v>
      </c>
      <c r="G193" s="185">
        <f t="shared" si="12"/>
        <v>0</v>
      </c>
      <c r="H193" s="199">
        <v>83</v>
      </c>
      <c r="I193" s="148"/>
      <c r="J193" s="148"/>
    </row>
    <row r="194" spans="1:10" ht="23.25">
      <c r="A194" s="136"/>
      <c r="B194" s="140"/>
      <c r="C194" s="156"/>
      <c r="D194" s="156"/>
      <c r="E194" s="183">
        <f t="shared" si="10"/>
        <v>0</v>
      </c>
      <c r="F194" s="184" t="e">
        <f t="shared" si="11"/>
        <v>#DIV/0!</v>
      </c>
      <c r="G194" s="185">
        <f t="shared" si="12"/>
        <v>0</v>
      </c>
      <c r="H194" s="186">
        <v>84</v>
      </c>
      <c r="I194" s="148"/>
      <c r="J194" s="148"/>
    </row>
    <row r="195" spans="1:10" ht="23.25">
      <c r="A195" s="136"/>
      <c r="B195" s="140"/>
      <c r="C195" s="156"/>
      <c r="D195" s="156"/>
      <c r="E195" s="183">
        <f t="shared" si="10"/>
        <v>0</v>
      </c>
      <c r="F195" s="184" t="e">
        <f t="shared" si="11"/>
        <v>#DIV/0!</v>
      </c>
      <c r="G195" s="185">
        <f t="shared" si="12"/>
        <v>0</v>
      </c>
      <c r="H195" s="199">
        <v>85</v>
      </c>
      <c r="I195" s="148"/>
      <c r="J195" s="148"/>
    </row>
    <row r="196" spans="1:10" ht="23.25">
      <c r="A196" s="136"/>
      <c r="B196" s="140"/>
      <c r="C196" s="156"/>
      <c r="D196" s="156"/>
      <c r="E196" s="183">
        <f aca="true" t="shared" si="13" ref="E196:E259">D196-C196</f>
        <v>0</v>
      </c>
      <c r="F196" s="184" t="e">
        <f aca="true" t="shared" si="14" ref="F196:F259">((10^6)*E196/G196)</f>
        <v>#DIV/0!</v>
      </c>
      <c r="G196" s="185">
        <f aca="true" t="shared" si="15" ref="G196:G259">I196-J196</f>
        <v>0</v>
      </c>
      <c r="H196" s="186">
        <v>86</v>
      </c>
      <c r="I196" s="148"/>
      <c r="J196" s="148"/>
    </row>
    <row r="197" spans="1:10" ht="23.25">
      <c r="A197" s="201"/>
      <c r="B197" s="202"/>
      <c r="C197" s="203"/>
      <c r="D197" s="203"/>
      <c r="E197" s="204">
        <f t="shared" si="13"/>
        <v>0</v>
      </c>
      <c r="F197" s="205" t="e">
        <f t="shared" si="14"/>
        <v>#DIV/0!</v>
      </c>
      <c r="G197" s="206">
        <f t="shared" si="15"/>
        <v>0</v>
      </c>
      <c r="H197" s="207">
        <v>87</v>
      </c>
      <c r="I197" s="208"/>
      <c r="J197" s="208"/>
    </row>
    <row r="198" spans="1:10" ht="23.25">
      <c r="A198" s="194"/>
      <c r="B198" s="209"/>
      <c r="C198" s="195"/>
      <c r="D198" s="195"/>
      <c r="E198" s="196">
        <f t="shared" si="13"/>
        <v>0</v>
      </c>
      <c r="F198" s="197" t="e">
        <f t="shared" si="14"/>
        <v>#DIV/0!</v>
      </c>
      <c r="G198" s="198">
        <f t="shared" si="15"/>
        <v>0</v>
      </c>
      <c r="H198" s="199">
        <v>1</v>
      </c>
      <c r="I198" s="200"/>
      <c r="J198" s="200"/>
    </row>
    <row r="199" spans="1:10" ht="23.25">
      <c r="A199" s="136"/>
      <c r="B199" s="140"/>
      <c r="C199" s="156"/>
      <c r="D199" s="156"/>
      <c r="E199" s="183">
        <f t="shared" si="13"/>
        <v>0</v>
      </c>
      <c r="F199" s="184" t="e">
        <f t="shared" si="14"/>
        <v>#DIV/0!</v>
      </c>
      <c r="G199" s="185">
        <f t="shared" si="15"/>
        <v>0</v>
      </c>
      <c r="H199" s="199">
        <v>2</v>
      </c>
      <c r="I199" s="148"/>
      <c r="J199" s="148"/>
    </row>
    <row r="200" spans="1:10" ht="23.25">
      <c r="A200" s="136"/>
      <c r="B200" s="140"/>
      <c r="C200" s="156"/>
      <c r="D200" s="156"/>
      <c r="E200" s="183">
        <f t="shared" si="13"/>
        <v>0</v>
      </c>
      <c r="F200" s="184" t="e">
        <f t="shared" si="14"/>
        <v>#DIV/0!</v>
      </c>
      <c r="G200" s="185">
        <f t="shared" si="15"/>
        <v>0</v>
      </c>
      <c r="H200" s="186">
        <v>3</v>
      </c>
      <c r="I200" s="148"/>
      <c r="J200" s="148"/>
    </row>
    <row r="201" spans="1:10" ht="23.25">
      <c r="A201" s="136"/>
      <c r="B201" s="140"/>
      <c r="C201" s="156"/>
      <c r="D201" s="156"/>
      <c r="E201" s="183">
        <f t="shared" si="13"/>
        <v>0</v>
      </c>
      <c r="F201" s="184" t="e">
        <f t="shared" si="14"/>
        <v>#DIV/0!</v>
      </c>
      <c r="G201" s="185">
        <f t="shared" si="15"/>
        <v>0</v>
      </c>
      <c r="H201" s="199">
        <v>4</v>
      </c>
      <c r="I201" s="148"/>
      <c r="J201" s="148"/>
    </row>
    <row r="202" spans="1:10" ht="23.25">
      <c r="A202" s="136"/>
      <c r="B202" s="140"/>
      <c r="C202" s="156"/>
      <c r="D202" s="156"/>
      <c r="E202" s="183">
        <f t="shared" si="13"/>
        <v>0</v>
      </c>
      <c r="F202" s="184" t="e">
        <f t="shared" si="14"/>
        <v>#DIV/0!</v>
      </c>
      <c r="G202" s="185">
        <f t="shared" si="15"/>
        <v>0</v>
      </c>
      <c r="H202" s="186">
        <v>5</v>
      </c>
      <c r="I202" s="148"/>
      <c r="J202" s="148"/>
    </row>
    <row r="203" spans="1:10" ht="23.25">
      <c r="A203" s="136"/>
      <c r="B203" s="140"/>
      <c r="C203" s="156"/>
      <c r="D203" s="156"/>
      <c r="E203" s="183">
        <f t="shared" si="13"/>
        <v>0</v>
      </c>
      <c r="F203" s="184" t="e">
        <f t="shared" si="14"/>
        <v>#DIV/0!</v>
      </c>
      <c r="G203" s="185">
        <f t="shared" si="15"/>
        <v>0</v>
      </c>
      <c r="H203" s="199">
        <v>6</v>
      </c>
      <c r="I203" s="148"/>
      <c r="J203" s="148"/>
    </row>
    <row r="204" spans="1:10" ht="23.25">
      <c r="A204" s="136"/>
      <c r="B204" s="140"/>
      <c r="C204" s="156"/>
      <c r="D204" s="156"/>
      <c r="E204" s="183">
        <f t="shared" si="13"/>
        <v>0</v>
      </c>
      <c r="F204" s="184" t="e">
        <f t="shared" si="14"/>
        <v>#DIV/0!</v>
      </c>
      <c r="G204" s="185">
        <f t="shared" si="15"/>
        <v>0</v>
      </c>
      <c r="H204" s="186">
        <v>7</v>
      </c>
      <c r="I204" s="148"/>
      <c r="J204" s="148"/>
    </row>
    <row r="205" spans="1:10" ht="23.25">
      <c r="A205" s="136"/>
      <c r="B205" s="140"/>
      <c r="C205" s="156"/>
      <c r="D205" s="156"/>
      <c r="E205" s="183">
        <f t="shared" si="13"/>
        <v>0</v>
      </c>
      <c r="F205" s="184" t="e">
        <f t="shared" si="14"/>
        <v>#DIV/0!</v>
      </c>
      <c r="G205" s="185">
        <f t="shared" si="15"/>
        <v>0</v>
      </c>
      <c r="H205" s="199">
        <v>8</v>
      </c>
      <c r="I205" s="148"/>
      <c r="J205" s="148"/>
    </row>
    <row r="206" spans="1:10" ht="23.25">
      <c r="A206" s="136"/>
      <c r="B206" s="140"/>
      <c r="C206" s="156"/>
      <c r="D206" s="156"/>
      <c r="E206" s="183">
        <f t="shared" si="13"/>
        <v>0</v>
      </c>
      <c r="F206" s="184" t="e">
        <f t="shared" si="14"/>
        <v>#DIV/0!</v>
      </c>
      <c r="G206" s="185">
        <f t="shared" si="15"/>
        <v>0</v>
      </c>
      <c r="H206" s="186">
        <v>9</v>
      </c>
      <c r="I206" s="148"/>
      <c r="J206" s="148"/>
    </row>
    <row r="207" spans="1:10" ht="23.25">
      <c r="A207" s="136"/>
      <c r="B207" s="140"/>
      <c r="C207" s="156"/>
      <c r="D207" s="156"/>
      <c r="E207" s="183">
        <f t="shared" si="13"/>
        <v>0</v>
      </c>
      <c r="F207" s="184" t="e">
        <f t="shared" si="14"/>
        <v>#DIV/0!</v>
      </c>
      <c r="G207" s="185">
        <f t="shared" si="15"/>
        <v>0</v>
      </c>
      <c r="H207" s="199">
        <v>10</v>
      </c>
      <c r="I207" s="148"/>
      <c r="J207" s="148"/>
    </row>
    <row r="208" spans="1:10" ht="23.25">
      <c r="A208" s="136"/>
      <c r="B208" s="140"/>
      <c r="C208" s="156"/>
      <c r="D208" s="156"/>
      <c r="E208" s="183">
        <f t="shared" si="13"/>
        <v>0</v>
      </c>
      <c r="F208" s="184" t="e">
        <f t="shared" si="14"/>
        <v>#DIV/0!</v>
      </c>
      <c r="G208" s="185">
        <f t="shared" si="15"/>
        <v>0</v>
      </c>
      <c r="H208" s="186">
        <v>11</v>
      </c>
      <c r="I208" s="148"/>
      <c r="J208" s="148"/>
    </row>
    <row r="209" spans="1:10" ht="23.25">
      <c r="A209" s="136"/>
      <c r="B209" s="140"/>
      <c r="C209" s="156"/>
      <c r="D209" s="156"/>
      <c r="E209" s="183">
        <f t="shared" si="13"/>
        <v>0</v>
      </c>
      <c r="F209" s="184" t="e">
        <f t="shared" si="14"/>
        <v>#DIV/0!</v>
      </c>
      <c r="G209" s="185">
        <f t="shared" si="15"/>
        <v>0</v>
      </c>
      <c r="H209" s="199">
        <v>12</v>
      </c>
      <c r="I209" s="148"/>
      <c r="J209" s="148"/>
    </row>
    <row r="210" spans="1:10" ht="23.25">
      <c r="A210" s="136"/>
      <c r="B210" s="140"/>
      <c r="C210" s="156"/>
      <c r="D210" s="156"/>
      <c r="E210" s="183">
        <f t="shared" si="13"/>
        <v>0</v>
      </c>
      <c r="F210" s="184" t="e">
        <f t="shared" si="14"/>
        <v>#DIV/0!</v>
      </c>
      <c r="G210" s="185">
        <f t="shared" si="15"/>
        <v>0</v>
      </c>
      <c r="H210" s="186">
        <v>13</v>
      </c>
      <c r="I210" s="148"/>
      <c r="J210" s="148"/>
    </row>
    <row r="211" spans="1:10" ht="23.25">
      <c r="A211" s="136"/>
      <c r="B211" s="140"/>
      <c r="C211" s="156"/>
      <c r="D211" s="156"/>
      <c r="E211" s="183">
        <f t="shared" si="13"/>
        <v>0</v>
      </c>
      <c r="F211" s="184" t="e">
        <f t="shared" si="14"/>
        <v>#DIV/0!</v>
      </c>
      <c r="G211" s="185">
        <f t="shared" si="15"/>
        <v>0</v>
      </c>
      <c r="H211" s="199">
        <v>14</v>
      </c>
      <c r="I211" s="148"/>
      <c r="J211" s="148"/>
    </row>
    <row r="212" spans="1:10" ht="23.25">
      <c r="A212" s="136"/>
      <c r="B212" s="140"/>
      <c r="C212" s="156"/>
      <c r="D212" s="156"/>
      <c r="E212" s="183">
        <f t="shared" si="13"/>
        <v>0</v>
      </c>
      <c r="F212" s="184" t="e">
        <f t="shared" si="14"/>
        <v>#DIV/0!</v>
      </c>
      <c r="G212" s="185">
        <f t="shared" si="15"/>
        <v>0</v>
      </c>
      <c r="H212" s="186">
        <v>15</v>
      </c>
      <c r="I212" s="148"/>
      <c r="J212" s="148"/>
    </row>
    <row r="213" spans="1:10" ht="23.25">
      <c r="A213" s="136"/>
      <c r="B213" s="140"/>
      <c r="C213" s="156"/>
      <c r="D213" s="156"/>
      <c r="E213" s="183">
        <f t="shared" si="13"/>
        <v>0</v>
      </c>
      <c r="F213" s="184" t="e">
        <f t="shared" si="14"/>
        <v>#DIV/0!</v>
      </c>
      <c r="G213" s="185">
        <f t="shared" si="15"/>
        <v>0</v>
      </c>
      <c r="H213" s="199">
        <v>16</v>
      </c>
      <c r="I213" s="148"/>
      <c r="J213" s="148"/>
    </row>
    <row r="214" spans="1:10" ht="23.25">
      <c r="A214" s="136"/>
      <c r="B214" s="140"/>
      <c r="C214" s="156"/>
      <c r="D214" s="156"/>
      <c r="E214" s="183">
        <f t="shared" si="13"/>
        <v>0</v>
      </c>
      <c r="F214" s="184" t="e">
        <f t="shared" si="14"/>
        <v>#DIV/0!</v>
      </c>
      <c r="G214" s="185">
        <f t="shared" si="15"/>
        <v>0</v>
      </c>
      <c r="H214" s="186">
        <v>17</v>
      </c>
      <c r="I214" s="148"/>
      <c r="J214" s="148"/>
    </row>
    <row r="215" spans="1:10" ht="23.25">
      <c r="A215" s="136"/>
      <c r="B215" s="140"/>
      <c r="C215" s="156"/>
      <c r="D215" s="156"/>
      <c r="E215" s="183">
        <f t="shared" si="13"/>
        <v>0</v>
      </c>
      <c r="F215" s="184" t="e">
        <f t="shared" si="14"/>
        <v>#DIV/0!</v>
      </c>
      <c r="G215" s="185">
        <f t="shared" si="15"/>
        <v>0</v>
      </c>
      <c r="H215" s="199">
        <v>18</v>
      </c>
      <c r="I215" s="148"/>
      <c r="J215" s="148"/>
    </row>
    <row r="216" spans="1:10" ht="23.25">
      <c r="A216" s="136"/>
      <c r="B216" s="140"/>
      <c r="C216" s="156"/>
      <c r="D216" s="156"/>
      <c r="E216" s="183">
        <f t="shared" si="13"/>
        <v>0</v>
      </c>
      <c r="F216" s="184" t="e">
        <f t="shared" si="14"/>
        <v>#DIV/0!</v>
      </c>
      <c r="G216" s="185">
        <f t="shared" si="15"/>
        <v>0</v>
      </c>
      <c r="H216" s="186">
        <v>19</v>
      </c>
      <c r="I216" s="148"/>
      <c r="J216" s="148"/>
    </row>
    <row r="217" spans="1:10" ht="23.25">
      <c r="A217" s="136"/>
      <c r="B217" s="140"/>
      <c r="C217" s="156"/>
      <c r="D217" s="156"/>
      <c r="E217" s="183">
        <f t="shared" si="13"/>
        <v>0</v>
      </c>
      <c r="F217" s="184" t="e">
        <f t="shared" si="14"/>
        <v>#DIV/0!</v>
      </c>
      <c r="G217" s="185">
        <f t="shared" si="15"/>
        <v>0</v>
      </c>
      <c r="H217" s="199">
        <v>20</v>
      </c>
      <c r="I217" s="148"/>
      <c r="J217" s="148"/>
    </row>
    <row r="218" spans="1:10" ht="23.25">
      <c r="A218" s="136"/>
      <c r="B218" s="140"/>
      <c r="C218" s="156"/>
      <c r="D218" s="156"/>
      <c r="E218" s="183">
        <f t="shared" si="13"/>
        <v>0</v>
      </c>
      <c r="F218" s="184" t="e">
        <f t="shared" si="14"/>
        <v>#DIV/0!</v>
      </c>
      <c r="G218" s="185">
        <f t="shared" si="15"/>
        <v>0</v>
      </c>
      <c r="H218" s="186">
        <v>21</v>
      </c>
      <c r="I218" s="148"/>
      <c r="J218" s="148"/>
    </row>
    <row r="219" spans="1:10" ht="23.25">
      <c r="A219" s="136"/>
      <c r="B219" s="140"/>
      <c r="C219" s="156"/>
      <c r="D219" s="156"/>
      <c r="E219" s="183">
        <f t="shared" si="13"/>
        <v>0</v>
      </c>
      <c r="F219" s="184" t="e">
        <f t="shared" si="14"/>
        <v>#DIV/0!</v>
      </c>
      <c r="G219" s="185">
        <f t="shared" si="15"/>
        <v>0</v>
      </c>
      <c r="H219" s="199">
        <v>22</v>
      </c>
      <c r="I219" s="148"/>
      <c r="J219" s="148"/>
    </row>
    <row r="220" spans="1:10" ht="23.25">
      <c r="A220" s="136"/>
      <c r="B220" s="140"/>
      <c r="C220" s="156"/>
      <c r="D220" s="156"/>
      <c r="E220" s="183">
        <f t="shared" si="13"/>
        <v>0</v>
      </c>
      <c r="F220" s="184" t="e">
        <f t="shared" si="14"/>
        <v>#DIV/0!</v>
      </c>
      <c r="G220" s="185">
        <f t="shared" si="15"/>
        <v>0</v>
      </c>
      <c r="H220" s="186">
        <v>23</v>
      </c>
      <c r="I220" s="148"/>
      <c r="J220" s="148"/>
    </row>
    <row r="221" spans="1:10" ht="23.25">
      <c r="A221" s="136"/>
      <c r="B221" s="140"/>
      <c r="C221" s="156"/>
      <c r="D221" s="156"/>
      <c r="E221" s="183">
        <f t="shared" si="13"/>
        <v>0</v>
      </c>
      <c r="F221" s="184" t="e">
        <f t="shared" si="14"/>
        <v>#DIV/0!</v>
      </c>
      <c r="G221" s="185">
        <f t="shared" si="15"/>
        <v>0</v>
      </c>
      <c r="H221" s="199">
        <v>24</v>
      </c>
      <c r="I221" s="148"/>
      <c r="J221" s="148"/>
    </row>
    <row r="222" spans="1:10" ht="23.25">
      <c r="A222" s="136"/>
      <c r="B222" s="140"/>
      <c r="C222" s="156"/>
      <c r="D222" s="156"/>
      <c r="E222" s="183">
        <f t="shared" si="13"/>
        <v>0</v>
      </c>
      <c r="F222" s="184" t="e">
        <f t="shared" si="14"/>
        <v>#DIV/0!</v>
      </c>
      <c r="G222" s="185">
        <f t="shared" si="15"/>
        <v>0</v>
      </c>
      <c r="H222" s="186">
        <v>25</v>
      </c>
      <c r="I222" s="148"/>
      <c r="J222" s="148"/>
    </row>
    <row r="223" spans="1:10" ht="23.25">
      <c r="A223" s="136"/>
      <c r="B223" s="140"/>
      <c r="C223" s="156"/>
      <c r="D223" s="156"/>
      <c r="E223" s="183">
        <f t="shared" si="13"/>
        <v>0</v>
      </c>
      <c r="F223" s="184" t="e">
        <f t="shared" si="14"/>
        <v>#DIV/0!</v>
      </c>
      <c r="G223" s="185">
        <f t="shared" si="15"/>
        <v>0</v>
      </c>
      <c r="H223" s="199">
        <v>26</v>
      </c>
      <c r="I223" s="148"/>
      <c r="J223" s="148"/>
    </row>
    <row r="224" spans="1:10" ht="23.25">
      <c r="A224" s="136"/>
      <c r="B224" s="140"/>
      <c r="C224" s="156"/>
      <c r="D224" s="156"/>
      <c r="E224" s="183">
        <f t="shared" si="13"/>
        <v>0</v>
      </c>
      <c r="F224" s="184" t="e">
        <f t="shared" si="14"/>
        <v>#DIV/0!</v>
      </c>
      <c r="G224" s="185">
        <f t="shared" si="15"/>
        <v>0</v>
      </c>
      <c r="H224" s="186">
        <v>27</v>
      </c>
      <c r="I224" s="148"/>
      <c r="J224" s="148"/>
    </row>
    <row r="225" spans="1:10" ht="23.25">
      <c r="A225" s="136"/>
      <c r="B225" s="140"/>
      <c r="C225" s="156"/>
      <c r="D225" s="156"/>
      <c r="E225" s="183">
        <f t="shared" si="13"/>
        <v>0</v>
      </c>
      <c r="F225" s="184" t="e">
        <f t="shared" si="14"/>
        <v>#DIV/0!</v>
      </c>
      <c r="G225" s="185">
        <f t="shared" si="15"/>
        <v>0</v>
      </c>
      <c r="H225" s="199">
        <v>28</v>
      </c>
      <c r="I225" s="148"/>
      <c r="J225" s="148"/>
    </row>
    <row r="226" spans="1:10" ht="23.25">
      <c r="A226" s="136"/>
      <c r="B226" s="140"/>
      <c r="C226" s="156"/>
      <c r="D226" s="156"/>
      <c r="E226" s="183">
        <f t="shared" si="13"/>
        <v>0</v>
      </c>
      <c r="F226" s="184" t="e">
        <f t="shared" si="14"/>
        <v>#DIV/0!</v>
      </c>
      <c r="G226" s="185">
        <f t="shared" si="15"/>
        <v>0</v>
      </c>
      <c r="H226" s="186">
        <v>29</v>
      </c>
      <c r="I226" s="148"/>
      <c r="J226" s="148"/>
    </row>
    <row r="227" spans="1:10" ht="23.25">
      <c r="A227" s="136"/>
      <c r="B227" s="140"/>
      <c r="C227" s="156"/>
      <c r="D227" s="156"/>
      <c r="E227" s="183">
        <f t="shared" si="13"/>
        <v>0</v>
      </c>
      <c r="F227" s="184" t="e">
        <f t="shared" si="14"/>
        <v>#DIV/0!</v>
      </c>
      <c r="G227" s="185">
        <f t="shared" si="15"/>
        <v>0</v>
      </c>
      <c r="H227" s="199">
        <v>30</v>
      </c>
      <c r="I227" s="148"/>
      <c r="J227" s="148"/>
    </row>
    <row r="228" spans="1:10" ht="23.25">
      <c r="A228" s="136"/>
      <c r="B228" s="140"/>
      <c r="C228" s="156"/>
      <c r="D228" s="156"/>
      <c r="E228" s="183">
        <f t="shared" si="13"/>
        <v>0</v>
      </c>
      <c r="F228" s="184" t="e">
        <f t="shared" si="14"/>
        <v>#DIV/0!</v>
      </c>
      <c r="G228" s="185">
        <f t="shared" si="15"/>
        <v>0</v>
      </c>
      <c r="H228" s="186">
        <v>31</v>
      </c>
      <c r="I228" s="148"/>
      <c r="J228" s="148"/>
    </row>
    <row r="229" spans="1:10" ht="23.25">
      <c r="A229" s="136"/>
      <c r="B229" s="140"/>
      <c r="C229" s="156"/>
      <c r="D229" s="156"/>
      <c r="E229" s="183">
        <f t="shared" si="13"/>
        <v>0</v>
      </c>
      <c r="F229" s="184" t="e">
        <f t="shared" si="14"/>
        <v>#DIV/0!</v>
      </c>
      <c r="G229" s="185">
        <f t="shared" si="15"/>
        <v>0</v>
      </c>
      <c r="H229" s="199">
        <v>32</v>
      </c>
      <c r="I229" s="148"/>
      <c r="J229" s="148"/>
    </row>
    <row r="230" spans="1:10" ht="23.25">
      <c r="A230" s="136"/>
      <c r="B230" s="140"/>
      <c r="C230" s="156"/>
      <c r="D230" s="156"/>
      <c r="E230" s="183">
        <f t="shared" si="13"/>
        <v>0</v>
      </c>
      <c r="F230" s="184" t="e">
        <f t="shared" si="14"/>
        <v>#DIV/0!</v>
      </c>
      <c r="G230" s="185">
        <f t="shared" si="15"/>
        <v>0</v>
      </c>
      <c r="H230" s="186">
        <v>33</v>
      </c>
      <c r="I230" s="148"/>
      <c r="J230" s="148"/>
    </row>
    <row r="231" spans="1:10" ht="23.25">
      <c r="A231" s="136"/>
      <c r="B231" s="140"/>
      <c r="C231" s="156"/>
      <c r="D231" s="156"/>
      <c r="E231" s="183">
        <f t="shared" si="13"/>
        <v>0</v>
      </c>
      <c r="F231" s="184" t="e">
        <f t="shared" si="14"/>
        <v>#DIV/0!</v>
      </c>
      <c r="G231" s="185">
        <f t="shared" si="15"/>
        <v>0</v>
      </c>
      <c r="H231" s="199">
        <v>34</v>
      </c>
      <c r="I231" s="148"/>
      <c r="J231" s="148"/>
    </row>
    <row r="232" spans="1:10" ht="23.25">
      <c r="A232" s="136"/>
      <c r="B232" s="140"/>
      <c r="C232" s="156"/>
      <c r="D232" s="156"/>
      <c r="E232" s="183">
        <f t="shared" si="13"/>
        <v>0</v>
      </c>
      <c r="F232" s="184" t="e">
        <f t="shared" si="14"/>
        <v>#DIV/0!</v>
      </c>
      <c r="G232" s="185">
        <f t="shared" si="15"/>
        <v>0</v>
      </c>
      <c r="H232" s="186">
        <v>35</v>
      </c>
      <c r="I232" s="148"/>
      <c r="J232" s="148"/>
    </row>
    <row r="233" spans="1:10" ht="23.25">
      <c r="A233" s="136"/>
      <c r="B233" s="140"/>
      <c r="C233" s="156"/>
      <c r="D233" s="156"/>
      <c r="E233" s="183">
        <f t="shared" si="13"/>
        <v>0</v>
      </c>
      <c r="F233" s="184" t="e">
        <f t="shared" si="14"/>
        <v>#DIV/0!</v>
      </c>
      <c r="G233" s="185">
        <f t="shared" si="15"/>
        <v>0</v>
      </c>
      <c r="H233" s="199">
        <v>36</v>
      </c>
      <c r="I233" s="148"/>
      <c r="J233" s="148"/>
    </row>
    <row r="234" spans="1:10" ht="23.25">
      <c r="A234" s="136"/>
      <c r="B234" s="140"/>
      <c r="C234" s="156"/>
      <c r="D234" s="156"/>
      <c r="E234" s="183">
        <f t="shared" si="13"/>
        <v>0</v>
      </c>
      <c r="F234" s="184" t="e">
        <f t="shared" si="14"/>
        <v>#DIV/0!</v>
      </c>
      <c r="G234" s="185">
        <f t="shared" si="15"/>
        <v>0</v>
      </c>
      <c r="H234" s="186">
        <v>37</v>
      </c>
      <c r="I234" s="148"/>
      <c r="J234" s="148"/>
    </row>
    <row r="235" spans="1:10" ht="23.25">
      <c r="A235" s="136"/>
      <c r="B235" s="140"/>
      <c r="C235" s="156"/>
      <c r="D235" s="156"/>
      <c r="E235" s="183">
        <f t="shared" si="13"/>
        <v>0</v>
      </c>
      <c r="F235" s="184" t="e">
        <f t="shared" si="14"/>
        <v>#DIV/0!</v>
      </c>
      <c r="G235" s="185">
        <f t="shared" si="15"/>
        <v>0</v>
      </c>
      <c r="H235" s="199">
        <v>38</v>
      </c>
      <c r="I235" s="148"/>
      <c r="J235" s="148"/>
    </row>
    <row r="236" spans="1:10" ht="23.25">
      <c r="A236" s="136"/>
      <c r="B236" s="140"/>
      <c r="C236" s="156"/>
      <c r="D236" s="156"/>
      <c r="E236" s="183">
        <f t="shared" si="13"/>
        <v>0</v>
      </c>
      <c r="F236" s="184" t="e">
        <f t="shared" si="14"/>
        <v>#DIV/0!</v>
      </c>
      <c r="G236" s="185">
        <f t="shared" si="15"/>
        <v>0</v>
      </c>
      <c r="H236" s="186">
        <v>39</v>
      </c>
      <c r="I236" s="148"/>
      <c r="J236" s="148"/>
    </row>
    <row r="237" spans="1:10" ht="23.25">
      <c r="A237" s="136"/>
      <c r="B237" s="140"/>
      <c r="C237" s="156"/>
      <c r="D237" s="156"/>
      <c r="E237" s="183">
        <f t="shared" si="13"/>
        <v>0</v>
      </c>
      <c r="F237" s="184" t="e">
        <f t="shared" si="14"/>
        <v>#DIV/0!</v>
      </c>
      <c r="G237" s="185">
        <f t="shared" si="15"/>
        <v>0</v>
      </c>
      <c r="H237" s="199">
        <v>40</v>
      </c>
      <c r="I237" s="148"/>
      <c r="J237" s="148"/>
    </row>
    <row r="238" spans="1:10" ht="23.25">
      <c r="A238" s="136"/>
      <c r="B238" s="140"/>
      <c r="C238" s="156"/>
      <c r="D238" s="156"/>
      <c r="E238" s="183">
        <f t="shared" si="13"/>
        <v>0</v>
      </c>
      <c r="F238" s="184" t="e">
        <f t="shared" si="14"/>
        <v>#DIV/0!</v>
      </c>
      <c r="G238" s="185">
        <f t="shared" si="15"/>
        <v>0</v>
      </c>
      <c r="H238" s="186">
        <v>41</v>
      </c>
      <c r="I238" s="148"/>
      <c r="J238" s="148"/>
    </row>
    <row r="239" spans="1:10" ht="23.25">
      <c r="A239" s="136"/>
      <c r="B239" s="140"/>
      <c r="C239" s="156"/>
      <c r="D239" s="156"/>
      <c r="E239" s="183">
        <f t="shared" si="13"/>
        <v>0</v>
      </c>
      <c r="F239" s="184" t="e">
        <f t="shared" si="14"/>
        <v>#DIV/0!</v>
      </c>
      <c r="G239" s="185">
        <f t="shared" si="15"/>
        <v>0</v>
      </c>
      <c r="H239" s="199">
        <v>42</v>
      </c>
      <c r="I239" s="148"/>
      <c r="J239" s="148"/>
    </row>
    <row r="240" spans="1:10" ht="23.25">
      <c r="A240" s="136"/>
      <c r="B240" s="140"/>
      <c r="C240" s="156"/>
      <c r="D240" s="156"/>
      <c r="E240" s="183">
        <f t="shared" si="13"/>
        <v>0</v>
      </c>
      <c r="F240" s="184" t="e">
        <f t="shared" si="14"/>
        <v>#DIV/0!</v>
      </c>
      <c r="G240" s="185">
        <f t="shared" si="15"/>
        <v>0</v>
      </c>
      <c r="H240" s="186">
        <v>43</v>
      </c>
      <c r="I240" s="148"/>
      <c r="J240" s="148"/>
    </row>
    <row r="241" spans="1:10" ht="23.25">
      <c r="A241" s="136"/>
      <c r="B241" s="140"/>
      <c r="C241" s="156"/>
      <c r="D241" s="156"/>
      <c r="E241" s="183">
        <f t="shared" si="13"/>
        <v>0</v>
      </c>
      <c r="F241" s="184" t="e">
        <f t="shared" si="14"/>
        <v>#DIV/0!</v>
      </c>
      <c r="G241" s="185">
        <f t="shared" si="15"/>
        <v>0</v>
      </c>
      <c r="H241" s="199">
        <v>44</v>
      </c>
      <c r="I241" s="148"/>
      <c r="J241" s="148"/>
    </row>
    <row r="242" spans="1:10" ht="23.25">
      <c r="A242" s="136"/>
      <c r="B242" s="140"/>
      <c r="C242" s="156"/>
      <c r="D242" s="156"/>
      <c r="E242" s="183">
        <f t="shared" si="13"/>
        <v>0</v>
      </c>
      <c r="F242" s="184" t="e">
        <f t="shared" si="14"/>
        <v>#DIV/0!</v>
      </c>
      <c r="G242" s="185">
        <f t="shared" si="15"/>
        <v>0</v>
      </c>
      <c r="H242" s="186">
        <v>45</v>
      </c>
      <c r="I242" s="148"/>
      <c r="J242" s="148"/>
    </row>
    <row r="243" spans="1:10" ht="23.25">
      <c r="A243" s="136"/>
      <c r="B243" s="140"/>
      <c r="C243" s="156"/>
      <c r="D243" s="156"/>
      <c r="E243" s="183">
        <f t="shared" si="13"/>
        <v>0</v>
      </c>
      <c r="F243" s="184" t="e">
        <f t="shared" si="14"/>
        <v>#DIV/0!</v>
      </c>
      <c r="G243" s="185">
        <f t="shared" si="15"/>
        <v>0</v>
      </c>
      <c r="H243" s="199">
        <v>46</v>
      </c>
      <c r="I243" s="148"/>
      <c r="J243" s="148"/>
    </row>
    <row r="244" spans="1:10" ht="23.25">
      <c r="A244" s="136"/>
      <c r="B244" s="140"/>
      <c r="C244" s="156"/>
      <c r="D244" s="156"/>
      <c r="E244" s="183">
        <f t="shared" si="13"/>
        <v>0</v>
      </c>
      <c r="F244" s="184" t="e">
        <f t="shared" si="14"/>
        <v>#DIV/0!</v>
      </c>
      <c r="G244" s="185">
        <f t="shared" si="15"/>
        <v>0</v>
      </c>
      <c r="H244" s="186">
        <v>47</v>
      </c>
      <c r="I244" s="148"/>
      <c r="J244" s="148"/>
    </row>
    <row r="245" spans="1:10" ht="23.25">
      <c r="A245" s="136"/>
      <c r="B245" s="140"/>
      <c r="C245" s="156"/>
      <c r="D245" s="156"/>
      <c r="E245" s="183">
        <f t="shared" si="13"/>
        <v>0</v>
      </c>
      <c r="F245" s="184" t="e">
        <f t="shared" si="14"/>
        <v>#DIV/0!</v>
      </c>
      <c r="G245" s="185">
        <f t="shared" si="15"/>
        <v>0</v>
      </c>
      <c r="H245" s="199">
        <v>48</v>
      </c>
      <c r="I245" s="148"/>
      <c r="J245" s="148"/>
    </row>
    <row r="246" spans="1:10" ht="23.25">
      <c r="A246" s="136"/>
      <c r="B246" s="140"/>
      <c r="C246" s="156"/>
      <c r="D246" s="156"/>
      <c r="E246" s="183">
        <f t="shared" si="13"/>
        <v>0</v>
      </c>
      <c r="F246" s="184" t="e">
        <f t="shared" si="14"/>
        <v>#DIV/0!</v>
      </c>
      <c r="G246" s="185">
        <f t="shared" si="15"/>
        <v>0</v>
      </c>
      <c r="H246" s="186">
        <v>49</v>
      </c>
      <c r="I246" s="148"/>
      <c r="J246" s="148"/>
    </row>
    <row r="247" spans="1:10" ht="23.25">
      <c r="A247" s="136"/>
      <c r="B247" s="140"/>
      <c r="C247" s="156"/>
      <c r="D247" s="156"/>
      <c r="E247" s="183">
        <f t="shared" si="13"/>
        <v>0</v>
      </c>
      <c r="F247" s="184" t="e">
        <f t="shared" si="14"/>
        <v>#DIV/0!</v>
      </c>
      <c r="G247" s="185">
        <f t="shared" si="15"/>
        <v>0</v>
      </c>
      <c r="H247" s="199">
        <v>50</v>
      </c>
      <c r="I247" s="148"/>
      <c r="J247" s="148"/>
    </row>
    <row r="248" spans="1:10" ht="23.25">
      <c r="A248" s="136"/>
      <c r="B248" s="140"/>
      <c r="C248" s="156"/>
      <c r="D248" s="156"/>
      <c r="E248" s="183">
        <f t="shared" si="13"/>
        <v>0</v>
      </c>
      <c r="F248" s="184" t="e">
        <f t="shared" si="14"/>
        <v>#DIV/0!</v>
      </c>
      <c r="G248" s="185">
        <f t="shared" si="15"/>
        <v>0</v>
      </c>
      <c r="H248" s="186">
        <v>51</v>
      </c>
      <c r="I248" s="148"/>
      <c r="J248" s="148"/>
    </row>
    <row r="249" spans="1:10" ht="23.25">
      <c r="A249" s="136"/>
      <c r="B249" s="140"/>
      <c r="C249" s="156"/>
      <c r="D249" s="156"/>
      <c r="E249" s="183">
        <f t="shared" si="13"/>
        <v>0</v>
      </c>
      <c r="F249" s="184" t="e">
        <f t="shared" si="14"/>
        <v>#DIV/0!</v>
      </c>
      <c r="G249" s="185">
        <f t="shared" si="15"/>
        <v>0</v>
      </c>
      <c r="H249" s="199">
        <v>52</v>
      </c>
      <c r="I249" s="148"/>
      <c r="J249" s="148"/>
    </row>
    <row r="250" spans="1:10" ht="23.25">
      <c r="A250" s="136"/>
      <c r="B250" s="140"/>
      <c r="C250" s="156"/>
      <c r="D250" s="156"/>
      <c r="E250" s="183">
        <f t="shared" si="13"/>
        <v>0</v>
      </c>
      <c r="F250" s="184" t="e">
        <f t="shared" si="14"/>
        <v>#DIV/0!</v>
      </c>
      <c r="G250" s="185">
        <f t="shared" si="15"/>
        <v>0</v>
      </c>
      <c r="H250" s="186">
        <v>53</v>
      </c>
      <c r="I250" s="148"/>
      <c r="J250" s="148"/>
    </row>
    <row r="251" spans="1:10" ht="23.25">
      <c r="A251" s="136"/>
      <c r="B251" s="140"/>
      <c r="C251" s="156"/>
      <c r="D251" s="156"/>
      <c r="E251" s="183">
        <f t="shared" si="13"/>
        <v>0</v>
      </c>
      <c r="F251" s="184" t="e">
        <f t="shared" si="14"/>
        <v>#DIV/0!</v>
      </c>
      <c r="G251" s="185">
        <f t="shared" si="15"/>
        <v>0</v>
      </c>
      <c r="H251" s="199">
        <v>54</v>
      </c>
      <c r="I251" s="148"/>
      <c r="J251" s="148"/>
    </row>
    <row r="252" spans="1:10" ht="23.25">
      <c r="A252" s="136"/>
      <c r="B252" s="140"/>
      <c r="C252" s="156"/>
      <c r="D252" s="156"/>
      <c r="E252" s="183">
        <f t="shared" si="13"/>
        <v>0</v>
      </c>
      <c r="F252" s="184" t="e">
        <f t="shared" si="14"/>
        <v>#DIV/0!</v>
      </c>
      <c r="G252" s="185">
        <f t="shared" si="15"/>
        <v>0</v>
      </c>
      <c r="H252" s="186">
        <v>55</v>
      </c>
      <c r="I252" s="148"/>
      <c r="J252" s="148"/>
    </row>
    <row r="253" spans="1:10" ht="23.25">
      <c r="A253" s="136"/>
      <c r="B253" s="140"/>
      <c r="C253" s="156"/>
      <c r="D253" s="156"/>
      <c r="E253" s="183">
        <f t="shared" si="13"/>
        <v>0</v>
      </c>
      <c r="F253" s="184" t="e">
        <f t="shared" si="14"/>
        <v>#DIV/0!</v>
      </c>
      <c r="G253" s="185">
        <f t="shared" si="15"/>
        <v>0</v>
      </c>
      <c r="H253" s="199">
        <v>56</v>
      </c>
      <c r="I253" s="148"/>
      <c r="J253" s="148"/>
    </row>
    <row r="254" spans="1:10" ht="23.25">
      <c r="A254" s="136"/>
      <c r="B254" s="140"/>
      <c r="C254" s="156"/>
      <c r="D254" s="156"/>
      <c r="E254" s="183">
        <f t="shared" si="13"/>
        <v>0</v>
      </c>
      <c r="F254" s="184" t="e">
        <f t="shared" si="14"/>
        <v>#DIV/0!</v>
      </c>
      <c r="G254" s="185">
        <f t="shared" si="15"/>
        <v>0</v>
      </c>
      <c r="H254" s="186">
        <v>57</v>
      </c>
      <c r="I254" s="148"/>
      <c r="J254" s="148"/>
    </row>
    <row r="255" spans="1:10" ht="23.25">
      <c r="A255" s="136"/>
      <c r="B255" s="140"/>
      <c r="C255" s="156"/>
      <c r="D255" s="156"/>
      <c r="E255" s="183">
        <f t="shared" si="13"/>
        <v>0</v>
      </c>
      <c r="F255" s="184" t="e">
        <f t="shared" si="14"/>
        <v>#DIV/0!</v>
      </c>
      <c r="G255" s="185">
        <f t="shared" si="15"/>
        <v>0</v>
      </c>
      <c r="H255" s="199">
        <v>58</v>
      </c>
      <c r="I255" s="148"/>
      <c r="J255" s="148"/>
    </row>
    <row r="256" spans="1:10" ht="23.25">
      <c r="A256" s="136"/>
      <c r="B256" s="140"/>
      <c r="C256" s="156"/>
      <c r="D256" s="156"/>
      <c r="E256" s="183">
        <f t="shared" si="13"/>
        <v>0</v>
      </c>
      <c r="F256" s="184" t="e">
        <f t="shared" si="14"/>
        <v>#DIV/0!</v>
      </c>
      <c r="G256" s="185">
        <f t="shared" si="15"/>
        <v>0</v>
      </c>
      <c r="H256" s="186">
        <v>59</v>
      </c>
      <c r="I256" s="148"/>
      <c r="J256" s="148"/>
    </row>
    <row r="257" spans="1:10" ht="23.25">
      <c r="A257" s="136"/>
      <c r="B257" s="140"/>
      <c r="C257" s="156"/>
      <c r="D257" s="156"/>
      <c r="E257" s="183">
        <f t="shared" si="13"/>
        <v>0</v>
      </c>
      <c r="F257" s="184" t="e">
        <f t="shared" si="14"/>
        <v>#DIV/0!</v>
      </c>
      <c r="G257" s="185">
        <f t="shared" si="15"/>
        <v>0</v>
      </c>
      <c r="H257" s="199">
        <v>60</v>
      </c>
      <c r="I257" s="148"/>
      <c r="J257" s="148"/>
    </row>
    <row r="258" spans="1:10" ht="23.25">
      <c r="A258" s="136"/>
      <c r="B258" s="140"/>
      <c r="C258" s="156"/>
      <c r="D258" s="156"/>
      <c r="E258" s="183">
        <f t="shared" si="13"/>
        <v>0</v>
      </c>
      <c r="F258" s="184" t="e">
        <f t="shared" si="14"/>
        <v>#DIV/0!</v>
      </c>
      <c r="G258" s="185">
        <f t="shared" si="15"/>
        <v>0</v>
      </c>
      <c r="H258" s="186">
        <v>61</v>
      </c>
      <c r="I258" s="148"/>
      <c r="J258" s="148"/>
    </row>
    <row r="259" spans="1:10" ht="23.25">
      <c r="A259" s="136"/>
      <c r="B259" s="140"/>
      <c r="C259" s="156"/>
      <c r="D259" s="156"/>
      <c r="E259" s="183">
        <f t="shared" si="13"/>
        <v>0</v>
      </c>
      <c r="F259" s="184" t="e">
        <f t="shared" si="14"/>
        <v>#DIV/0!</v>
      </c>
      <c r="G259" s="185">
        <f t="shared" si="15"/>
        <v>0</v>
      </c>
      <c r="H259" s="199">
        <v>62</v>
      </c>
      <c r="I259" s="148"/>
      <c r="J259" s="148"/>
    </row>
    <row r="260" spans="1:10" ht="23.25">
      <c r="A260" s="136"/>
      <c r="B260" s="140"/>
      <c r="C260" s="156"/>
      <c r="D260" s="156"/>
      <c r="E260" s="183">
        <f aca="true" t="shared" si="16" ref="E260:E362">D260-C260</f>
        <v>0</v>
      </c>
      <c r="F260" s="184" t="e">
        <f aca="true" t="shared" si="17" ref="F260:F323">((10^6)*E260/G260)</f>
        <v>#DIV/0!</v>
      </c>
      <c r="G260" s="185">
        <f aca="true" t="shared" si="18" ref="G260:G362">I260-J260</f>
        <v>0</v>
      </c>
      <c r="H260" s="186">
        <v>63</v>
      </c>
      <c r="I260" s="148"/>
      <c r="J260" s="148"/>
    </row>
    <row r="261" spans="1:10" ht="23.25">
      <c r="A261" s="136"/>
      <c r="B261" s="235"/>
      <c r="C261" s="156"/>
      <c r="D261" s="156"/>
      <c r="E261" s="233">
        <f t="shared" si="16"/>
        <v>0</v>
      </c>
      <c r="F261" s="184" t="e">
        <f t="shared" si="17"/>
        <v>#DIV/0!</v>
      </c>
      <c r="G261" s="233">
        <f t="shared" si="18"/>
        <v>0</v>
      </c>
      <c r="H261" s="163">
        <v>64</v>
      </c>
      <c r="I261" s="148"/>
      <c r="J261" s="148"/>
    </row>
    <row r="262" spans="1:10" ht="23.25">
      <c r="A262" s="136"/>
      <c r="B262" s="235"/>
      <c r="C262" s="156"/>
      <c r="D262" s="156"/>
      <c r="E262" s="233">
        <f t="shared" si="16"/>
        <v>0</v>
      </c>
      <c r="F262" s="184" t="e">
        <f t="shared" si="17"/>
        <v>#DIV/0!</v>
      </c>
      <c r="G262" s="233">
        <f t="shared" si="18"/>
        <v>0</v>
      </c>
      <c r="H262" s="163">
        <v>65</v>
      </c>
      <c r="I262" s="148"/>
      <c r="J262" s="148"/>
    </row>
    <row r="263" spans="1:10" ht="23.25">
      <c r="A263" s="136"/>
      <c r="B263" s="235"/>
      <c r="C263" s="156"/>
      <c r="D263" s="156"/>
      <c r="E263" s="233">
        <f t="shared" si="16"/>
        <v>0</v>
      </c>
      <c r="F263" s="184" t="e">
        <f t="shared" si="17"/>
        <v>#DIV/0!</v>
      </c>
      <c r="G263" s="233">
        <f t="shared" si="18"/>
        <v>0</v>
      </c>
      <c r="H263" s="163">
        <v>66</v>
      </c>
      <c r="I263" s="148"/>
      <c r="J263" s="148"/>
    </row>
    <row r="264" spans="1:10" ht="23.25">
      <c r="A264" s="136"/>
      <c r="B264" s="235"/>
      <c r="C264" s="156"/>
      <c r="D264" s="156"/>
      <c r="E264" s="233">
        <f t="shared" si="16"/>
        <v>0</v>
      </c>
      <c r="F264" s="184" t="e">
        <f t="shared" si="17"/>
        <v>#DIV/0!</v>
      </c>
      <c r="G264" s="233">
        <f t="shared" si="18"/>
        <v>0</v>
      </c>
      <c r="H264" s="163">
        <v>67</v>
      </c>
      <c r="I264" s="148"/>
      <c r="J264" s="148"/>
    </row>
    <row r="265" spans="1:10" ht="23.25">
      <c r="A265" s="136"/>
      <c r="B265" s="235"/>
      <c r="C265" s="156"/>
      <c r="D265" s="156"/>
      <c r="E265" s="233">
        <f t="shared" si="16"/>
        <v>0</v>
      </c>
      <c r="F265" s="184" t="e">
        <f t="shared" si="17"/>
        <v>#DIV/0!</v>
      </c>
      <c r="G265" s="233">
        <f t="shared" si="18"/>
        <v>0</v>
      </c>
      <c r="H265" s="163">
        <v>68</v>
      </c>
      <c r="I265" s="148"/>
      <c r="J265" s="148"/>
    </row>
    <row r="266" spans="1:10" ht="23.25">
      <c r="A266" s="136"/>
      <c r="B266" s="235"/>
      <c r="C266" s="156"/>
      <c r="D266" s="156"/>
      <c r="E266" s="233">
        <f t="shared" si="16"/>
        <v>0</v>
      </c>
      <c r="F266" s="184" t="e">
        <f t="shared" si="17"/>
        <v>#DIV/0!</v>
      </c>
      <c r="G266" s="233">
        <f t="shared" si="18"/>
        <v>0</v>
      </c>
      <c r="H266" s="163">
        <v>69</v>
      </c>
      <c r="I266" s="148"/>
      <c r="J266" s="148"/>
    </row>
    <row r="267" spans="1:10" ht="23.25">
      <c r="A267" s="136"/>
      <c r="B267" s="235"/>
      <c r="C267" s="156"/>
      <c r="D267" s="156"/>
      <c r="E267" s="233">
        <f t="shared" si="16"/>
        <v>0</v>
      </c>
      <c r="F267" s="184" t="e">
        <f t="shared" si="17"/>
        <v>#DIV/0!</v>
      </c>
      <c r="G267" s="233">
        <f t="shared" si="18"/>
        <v>0</v>
      </c>
      <c r="H267" s="163">
        <v>70</v>
      </c>
      <c r="I267" s="148"/>
      <c r="J267" s="148"/>
    </row>
    <row r="268" spans="1:10" ht="23.25">
      <c r="A268" s="136"/>
      <c r="B268" s="235"/>
      <c r="C268" s="156"/>
      <c r="D268" s="156"/>
      <c r="E268" s="233">
        <f t="shared" si="16"/>
        <v>0</v>
      </c>
      <c r="F268" s="184" t="e">
        <f t="shared" si="17"/>
        <v>#DIV/0!</v>
      </c>
      <c r="G268" s="233">
        <f t="shared" si="18"/>
        <v>0</v>
      </c>
      <c r="H268" s="163">
        <v>71</v>
      </c>
      <c r="I268" s="148"/>
      <c r="J268" s="148"/>
    </row>
    <row r="269" spans="1:10" ht="23.25">
      <c r="A269" s="136"/>
      <c r="B269" s="235"/>
      <c r="C269" s="156"/>
      <c r="D269" s="156"/>
      <c r="E269" s="233">
        <f t="shared" si="16"/>
        <v>0</v>
      </c>
      <c r="F269" s="184" t="e">
        <f t="shared" si="17"/>
        <v>#DIV/0!</v>
      </c>
      <c r="G269" s="233">
        <f t="shared" si="18"/>
        <v>0</v>
      </c>
      <c r="H269" s="163">
        <v>72</v>
      </c>
      <c r="I269" s="148"/>
      <c r="J269" s="148"/>
    </row>
    <row r="270" spans="1:10" ht="23.25">
      <c r="A270" s="136"/>
      <c r="B270" s="235"/>
      <c r="C270" s="156"/>
      <c r="D270" s="156"/>
      <c r="E270" s="233">
        <f t="shared" si="16"/>
        <v>0</v>
      </c>
      <c r="F270" s="184" t="e">
        <f t="shared" si="17"/>
        <v>#DIV/0!</v>
      </c>
      <c r="G270" s="233">
        <f t="shared" si="18"/>
        <v>0</v>
      </c>
      <c r="H270" s="163">
        <v>73</v>
      </c>
      <c r="I270" s="148"/>
      <c r="J270" s="148"/>
    </row>
    <row r="271" spans="1:10" ht="23.25">
      <c r="A271" s="136"/>
      <c r="B271" s="235"/>
      <c r="C271" s="156"/>
      <c r="D271" s="156"/>
      <c r="E271" s="233">
        <f t="shared" si="16"/>
        <v>0</v>
      </c>
      <c r="F271" s="184" t="e">
        <f t="shared" si="17"/>
        <v>#DIV/0!</v>
      </c>
      <c r="G271" s="233">
        <f t="shared" si="18"/>
        <v>0</v>
      </c>
      <c r="H271" s="163">
        <v>74</v>
      </c>
      <c r="I271" s="148"/>
      <c r="J271" s="148"/>
    </row>
    <row r="272" spans="1:10" ht="23.25">
      <c r="A272" s="136"/>
      <c r="B272" s="235"/>
      <c r="C272" s="156"/>
      <c r="D272" s="156"/>
      <c r="E272" s="233">
        <f t="shared" si="16"/>
        <v>0</v>
      </c>
      <c r="F272" s="184" t="e">
        <f t="shared" si="17"/>
        <v>#DIV/0!</v>
      </c>
      <c r="G272" s="233">
        <f t="shared" si="18"/>
        <v>0</v>
      </c>
      <c r="H272" s="163">
        <v>75</v>
      </c>
      <c r="I272" s="148"/>
      <c r="J272" s="148"/>
    </row>
    <row r="273" spans="1:10" ht="23.25">
      <c r="A273" s="136"/>
      <c r="B273" s="235"/>
      <c r="C273" s="156"/>
      <c r="D273" s="156"/>
      <c r="E273" s="233">
        <f t="shared" si="16"/>
        <v>0</v>
      </c>
      <c r="F273" s="184" t="e">
        <f t="shared" si="17"/>
        <v>#DIV/0!</v>
      </c>
      <c r="G273" s="233">
        <f t="shared" si="18"/>
        <v>0</v>
      </c>
      <c r="H273" s="163">
        <v>76</v>
      </c>
      <c r="I273" s="148"/>
      <c r="J273" s="148"/>
    </row>
    <row r="274" spans="1:10" ht="23.25">
      <c r="A274" s="136"/>
      <c r="B274" s="235"/>
      <c r="C274" s="156"/>
      <c r="D274" s="156"/>
      <c r="E274" s="233">
        <f t="shared" si="16"/>
        <v>0</v>
      </c>
      <c r="F274" s="184" t="e">
        <f t="shared" si="17"/>
        <v>#DIV/0!</v>
      </c>
      <c r="G274" s="233">
        <f t="shared" si="18"/>
        <v>0</v>
      </c>
      <c r="H274" s="163">
        <v>77</v>
      </c>
      <c r="I274" s="148"/>
      <c r="J274" s="148"/>
    </row>
    <row r="275" spans="1:10" ht="23.25">
      <c r="A275" s="136"/>
      <c r="B275" s="235"/>
      <c r="C275" s="156"/>
      <c r="D275" s="156"/>
      <c r="E275" s="233">
        <f t="shared" si="16"/>
        <v>0</v>
      </c>
      <c r="F275" s="184" t="e">
        <f t="shared" si="17"/>
        <v>#DIV/0!</v>
      </c>
      <c r="G275" s="233">
        <f t="shared" si="18"/>
        <v>0</v>
      </c>
      <c r="H275" s="163">
        <v>78</v>
      </c>
      <c r="I275" s="148"/>
      <c r="J275" s="148"/>
    </row>
    <row r="276" spans="1:10" ht="23.25">
      <c r="A276" s="136"/>
      <c r="B276" s="235"/>
      <c r="C276" s="156"/>
      <c r="D276" s="156"/>
      <c r="E276" s="233">
        <f t="shared" si="16"/>
        <v>0</v>
      </c>
      <c r="F276" s="184" t="e">
        <f t="shared" si="17"/>
        <v>#DIV/0!</v>
      </c>
      <c r="G276" s="233">
        <f t="shared" si="18"/>
        <v>0</v>
      </c>
      <c r="H276" s="163">
        <v>1</v>
      </c>
      <c r="I276" s="148"/>
      <c r="J276" s="148"/>
    </row>
    <row r="277" spans="1:10" ht="23.25">
      <c r="A277" s="136"/>
      <c r="B277" s="235"/>
      <c r="C277" s="156"/>
      <c r="D277" s="156"/>
      <c r="E277" s="233">
        <f t="shared" si="16"/>
        <v>0</v>
      </c>
      <c r="F277" s="184" t="e">
        <f t="shared" si="17"/>
        <v>#DIV/0!</v>
      </c>
      <c r="G277" s="233">
        <f t="shared" si="18"/>
        <v>0</v>
      </c>
      <c r="H277" s="163">
        <v>2</v>
      </c>
      <c r="I277" s="148"/>
      <c r="J277" s="148"/>
    </row>
    <row r="278" spans="1:10" ht="23.25">
      <c r="A278" s="136"/>
      <c r="B278" s="235"/>
      <c r="C278" s="156"/>
      <c r="D278" s="156"/>
      <c r="E278" s="233">
        <f t="shared" si="16"/>
        <v>0</v>
      </c>
      <c r="F278" s="184" t="e">
        <f t="shared" si="17"/>
        <v>#DIV/0!</v>
      </c>
      <c r="G278" s="233">
        <f t="shared" si="18"/>
        <v>0</v>
      </c>
      <c r="H278" s="163">
        <v>3</v>
      </c>
      <c r="I278" s="148"/>
      <c r="J278" s="148"/>
    </row>
    <row r="279" spans="1:10" ht="23.25">
      <c r="A279" s="136"/>
      <c r="B279" s="235"/>
      <c r="C279" s="156"/>
      <c r="D279" s="156"/>
      <c r="E279" s="233">
        <f t="shared" si="16"/>
        <v>0</v>
      </c>
      <c r="F279" s="184" t="e">
        <f t="shared" si="17"/>
        <v>#DIV/0!</v>
      </c>
      <c r="G279" s="233">
        <f t="shared" si="18"/>
        <v>0</v>
      </c>
      <c r="H279" s="163">
        <v>4</v>
      </c>
      <c r="I279" s="148"/>
      <c r="J279" s="148"/>
    </row>
    <row r="280" spans="1:10" ht="23.25">
      <c r="A280" s="136"/>
      <c r="B280" s="235"/>
      <c r="C280" s="156"/>
      <c r="D280" s="156"/>
      <c r="E280" s="233">
        <f t="shared" si="16"/>
        <v>0</v>
      </c>
      <c r="F280" s="184" t="e">
        <f t="shared" si="17"/>
        <v>#DIV/0!</v>
      </c>
      <c r="G280" s="233">
        <f t="shared" si="18"/>
        <v>0</v>
      </c>
      <c r="H280" s="163">
        <v>5</v>
      </c>
      <c r="I280" s="148"/>
      <c r="J280" s="148"/>
    </row>
    <row r="281" spans="1:10" ht="23.25">
      <c r="A281" s="136"/>
      <c r="B281" s="235"/>
      <c r="C281" s="156"/>
      <c r="D281" s="156"/>
      <c r="E281" s="233">
        <f t="shared" si="16"/>
        <v>0</v>
      </c>
      <c r="F281" s="184" t="e">
        <f t="shared" si="17"/>
        <v>#DIV/0!</v>
      </c>
      <c r="G281" s="233">
        <f t="shared" si="18"/>
        <v>0</v>
      </c>
      <c r="H281" s="163">
        <v>6</v>
      </c>
      <c r="I281" s="148"/>
      <c r="J281" s="148"/>
    </row>
    <row r="282" spans="1:10" ht="23.25">
      <c r="A282" s="136"/>
      <c r="B282" s="140"/>
      <c r="C282" s="156"/>
      <c r="D282" s="156"/>
      <c r="E282" s="233">
        <f t="shared" si="16"/>
        <v>0</v>
      </c>
      <c r="F282" s="184" t="e">
        <f t="shared" si="17"/>
        <v>#DIV/0!</v>
      </c>
      <c r="G282" s="233">
        <f t="shared" si="18"/>
        <v>0</v>
      </c>
      <c r="H282" s="163">
        <v>7</v>
      </c>
      <c r="I282" s="148"/>
      <c r="J282" s="148"/>
    </row>
    <row r="283" spans="1:10" ht="23.25">
      <c r="A283" s="136"/>
      <c r="B283" s="140"/>
      <c r="C283" s="156"/>
      <c r="D283" s="156"/>
      <c r="E283" s="233">
        <f t="shared" si="16"/>
        <v>0</v>
      </c>
      <c r="F283" s="184" t="e">
        <f t="shared" si="17"/>
        <v>#DIV/0!</v>
      </c>
      <c r="G283" s="233">
        <f t="shared" si="18"/>
        <v>0</v>
      </c>
      <c r="H283" s="163">
        <v>8</v>
      </c>
      <c r="I283" s="148"/>
      <c r="J283" s="148"/>
    </row>
    <row r="284" spans="1:10" ht="23.25">
      <c r="A284" s="136"/>
      <c r="B284" s="140"/>
      <c r="C284" s="156"/>
      <c r="D284" s="156"/>
      <c r="E284" s="233">
        <f t="shared" si="16"/>
        <v>0</v>
      </c>
      <c r="F284" s="184" t="e">
        <f t="shared" si="17"/>
        <v>#DIV/0!</v>
      </c>
      <c r="G284" s="233">
        <f t="shared" si="18"/>
        <v>0</v>
      </c>
      <c r="H284" s="163">
        <v>9</v>
      </c>
      <c r="I284" s="148"/>
      <c r="J284" s="148"/>
    </row>
    <row r="285" spans="1:10" ht="23.25">
      <c r="A285" s="136"/>
      <c r="B285" s="140"/>
      <c r="C285" s="156"/>
      <c r="D285" s="156"/>
      <c r="E285" s="233">
        <f t="shared" si="16"/>
        <v>0</v>
      </c>
      <c r="F285" s="184" t="e">
        <f t="shared" si="17"/>
        <v>#DIV/0!</v>
      </c>
      <c r="G285" s="233">
        <f t="shared" si="18"/>
        <v>0</v>
      </c>
      <c r="H285" s="163">
        <v>10</v>
      </c>
      <c r="I285" s="148"/>
      <c r="J285" s="148"/>
    </row>
    <row r="286" spans="1:10" ht="23.25">
      <c r="A286" s="136"/>
      <c r="B286" s="140"/>
      <c r="C286" s="156"/>
      <c r="D286" s="156"/>
      <c r="E286" s="233">
        <f t="shared" si="16"/>
        <v>0</v>
      </c>
      <c r="F286" s="184" t="e">
        <f t="shared" si="17"/>
        <v>#DIV/0!</v>
      </c>
      <c r="G286" s="233">
        <f t="shared" si="18"/>
        <v>0</v>
      </c>
      <c r="H286" s="163">
        <v>11</v>
      </c>
      <c r="I286" s="148"/>
      <c r="J286" s="148"/>
    </row>
    <row r="287" spans="1:10" ht="23.25">
      <c r="A287" s="136"/>
      <c r="B287" s="140"/>
      <c r="C287" s="156"/>
      <c r="D287" s="156"/>
      <c r="E287" s="233">
        <f t="shared" si="16"/>
        <v>0</v>
      </c>
      <c r="F287" s="184" t="e">
        <f t="shared" si="17"/>
        <v>#DIV/0!</v>
      </c>
      <c r="G287" s="233">
        <f t="shared" si="18"/>
        <v>0</v>
      </c>
      <c r="H287" s="163">
        <v>12</v>
      </c>
      <c r="I287" s="148"/>
      <c r="J287" s="148"/>
    </row>
    <row r="288" spans="1:10" ht="23.25">
      <c r="A288" s="136"/>
      <c r="B288" s="140"/>
      <c r="C288" s="156"/>
      <c r="D288" s="156"/>
      <c r="E288" s="233">
        <f t="shared" si="16"/>
        <v>0</v>
      </c>
      <c r="F288" s="184" t="e">
        <f t="shared" si="17"/>
        <v>#DIV/0!</v>
      </c>
      <c r="G288" s="233">
        <f t="shared" si="18"/>
        <v>0</v>
      </c>
      <c r="H288" s="163">
        <v>13</v>
      </c>
      <c r="I288" s="148"/>
      <c r="J288" s="148"/>
    </row>
    <row r="289" spans="1:10" ht="23.25">
      <c r="A289" s="136"/>
      <c r="B289" s="140"/>
      <c r="C289" s="156"/>
      <c r="D289" s="156"/>
      <c r="E289" s="233">
        <f t="shared" si="16"/>
        <v>0</v>
      </c>
      <c r="F289" s="184" t="e">
        <f t="shared" si="17"/>
        <v>#DIV/0!</v>
      </c>
      <c r="G289" s="233">
        <f t="shared" si="18"/>
        <v>0</v>
      </c>
      <c r="H289" s="163">
        <v>14</v>
      </c>
      <c r="I289" s="148"/>
      <c r="J289" s="148"/>
    </row>
    <row r="290" spans="1:10" ht="23.25">
      <c r="A290" s="136"/>
      <c r="B290" s="140"/>
      <c r="C290" s="156"/>
      <c r="D290" s="156"/>
      <c r="E290" s="233">
        <f t="shared" si="16"/>
        <v>0</v>
      </c>
      <c r="F290" s="184" t="e">
        <f t="shared" si="17"/>
        <v>#DIV/0!</v>
      </c>
      <c r="G290" s="233">
        <f t="shared" si="18"/>
        <v>0</v>
      </c>
      <c r="H290" s="163">
        <v>15</v>
      </c>
      <c r="I290" s="148"/>
      <c r="J290" s="148"/>
    </row>
    <row r="291" spans="1:10" ht="23.25">
      <c r="A291" s="136"/>
      <c r="B291" s="140"/>
      <c r="C291" s="156"/>
      <c r="D291" s="156"/>
      <c r="E291" s="233">
        <f t="shared" si="16"/>
        <v>0</v>
      </c>
      <c r="F291" s="184" t="e">
        <f t="shared" si="17"/>
        <v>#DIV/0!</v>
      </c>
      <c r="G291" s="233">
        <f t="shared" si="18"/>
        <v>0</v>
      </c>
      <c r="H291" s="163">
        <v>16</v>
      </c>
      <c r="I291" s="148"/>
      <c r="J291" s="148"/>
    </row>
    <row r="292" spans="1:10" ht="23.25">
      <c r="A292" s="136"/>
      <c r="B292" s="140"/>
      <c r="C292" s="156"/>
      <c r="D292" s="156"/>
      <c r="E292" s="233">
        <f t="shared" si="16"/>
        <v>0</v>
      </c>
      <c r="F292" s="184" t="e">
        <f t="shared" si="17"/>
        <v>#DIV/0!</v>
      </c>
      <c r="G292" s="233">
        <f t="shared" si="18"/>
        <v>0</v>
      </c>
      <c r="H292" s="163">
        <v>17</v>
      </c>
      <c r="I292" s="148"/>
      <c r="J292" s="148"/>
    </row>
    <row r="293" spans="1:10" ht="23.25">
      <c r="A293" s="136"/>
      <c r="B293" s="140"/>
      <c r="C293" s="156"/>
      <c r="D293" s="156"/>
      <c r="E293" s="233">
        <f t="shared" si="16"/>
        <v>0</v>
      </c>
      <c r="F293" s="184" t="e">
        <f t="shared" si="17"/>
        <v>#DIV/0!</v>
      </c>
      <c r="G293" s="233">
        <f t="shared" si="18"/>
        <v>0</v>
      </c>
      <c r="H293" s="163">
        <v>18</v>
      </c>
      <c r="I293" s="148"/>
      <c r="J293" s="148"/>
    </row>
    <row r="294" spans="1:10" ht="23.25">
      <c r="A294" s="136"/>
      <c r="B294" s="140"/>
      <c r="C294" s="156"/>
      <c r="D294" s="156"/>
      <c r="E294" s="233">
        <f t="shared" si="16"/>
        <v>0</v>
      </c>
      <c r="F294" s="184" t="e">
        <f t="shared" si="17"/>
        <v>#DIV/0!</v>
      </c>
      <c r="G294" s="233">
        <f t="shared" si="18"/>
        <v>0</v>
      </c>
      <c r="H294" s="163">
        <v>19</v>
      </c>
      <c r="I294" s="148"/>
      <c r="J294" s="148"/>
    </row>
    <row r="295" spans="1:10" ht="23.25">
      <c r="A295" s="136"/>
      <c r="B295" s="140"/>
      <c r="C295" s="156"/>
      <c r="D295" s="156"/>
      <c r="E295" s="233">
        <f t="shared" si="16"/>
        <v>0</v>
      </c>
      <c r="F295" s="184" t="e">
        <f t="shared" si="17"/>
        <v>#DIV/0!</v>
      </c>
      <c r="G295" s="233">
        <f t="shared" si="18"/>
        <v>0</v>
      </c>
      <c r="H295" s="163">
        <v>20</v>
      </c>
      <c r="I295" s="148"/>
      <c r="J295" s="148"/>
    </row>
    <row r="296" spans="1:10" ht="23.25">
      <c r="A296" s="136"/>
      <c r="B296" s="140"/>
      <c r="C296" s="156"/>
      <c r="D296" s="156"/>
      <c r="E296" s="233">
        <f t="shared" si="16"/>
        <v>0</v>
      </c>
      <c r="F296" s="184" t="e">
        <f t="shared" si="17"/>
        <v>#DIV/0!</v>
      </c>
      <c r="G296" s="233">
        <f t="shared" si="18"/>
        <v>0</v>
      </c>
      <c r="H296" s="163">
        <v>21</v>
      </c>
      <c r="I296" s="148"/>
      <c r="J296" s="148"/>
    </row>
    <row r="297" spans="1:10" ht="23.25">
      <c r="A297" s="136"/>
      <c r="B297" s="140"/>
      <c r="C297" s="156"/>
      <c r="D297" s="156"/>
      <c r="E297" s="233">
        <f t="shared" si="16"/>
        <v>0</v>
      </c>
      <c r="F297" s="184" t="e">
        <f t="shared" si="17"/>
        <v>#DIV/0!</v>
      </c>
      <c r="G297" s="233">
        <f t="shared" si="18"/>
        <v>0</v>
      </c>
      <c r="H297" s="163">
        <v>22</v>
      </c>
      <c r="I297" s="148"/>
      <c r="J297" s="148"/>
    </row>
    <row r="298" spans="1:10" ht="23.25">
      <c r="A298" s="136"/>
      <c r="B298" s="140"/>
      <c r="C298" s="156"/>
      <c r="D298" s="156"/>
      <c r="E298" s="233">
        <f t="shared" si="16"/>
        <v>0</v>
      </c>
      <c r="F298" s="184" t="e">
        <f t="shared" si="17"/>
        <v>#DIV/0!</v>
      </c>
      <c r="G298" s="233">
        <f t="shared" si="18"/>
        <v>0</v>
      </c>
      <c r="H298" s="163">
        <v>23</v>
      </c>
      <c r="I298" s="148"/>
      <c r="J298" s="148"/>
    </row>
    <row r="299" spans="1:10" ht="23.25">
      <c r="A299" s="136"/>
      <c r="B299" s="140"/>
      <c r="C299" s="156"/>
      <c r="D299" s="156"/>
      <c r="E299" s="233">
        <f t="shared" si="16"/>
        <v>0</v>
      </c>
      <c r="F299" s="184" t="e">
        <f t="shared" si="17"/>
        <v>#DIV/0!</v>
      </c>
      <c r="G299" s="233">
        <f t="shared" si="18"/>
        <v>0</v>
      </c>
      <c r="H299" s="163">
        <v>24</v>
      </c>
      <c r="I299" s="148"/>
      <c r="J299" s="148"/>
    </row>
    <row r="300" spans="1:10" ht="23.25">
      <c r="A300" s="136"/>
      <c r="B300" s="140"/>
      <c r="C300" s="156"/>
      <c r="D300" s="156"/>
      <c r="E300" s="233">
        <f t="shared" si="16"/>
        <v>0</v>
      </c>
      <c r="F300" s="184" t="e">
        <f t="shared" si="17"/>
        <v>#DIV/0!</v>
      </c>
      <c r="G300" s="233">
        <f t="shared" si="18"/>
        <v>0</v>
      </c>
      <c r="H300" s="163">
        <v>25</v>
      </c>
      <c r="I300" s="148"/>
      <c r="J300" s="148"/>
    </row>
    <row r="301" spans="1:10" ht="23.25">
      <c r="A301" s="136"/>
      <c r="B301" s="140"/>
      <c r="C301" s="156"/>
      <c r="D301" s="156"/>
      <c r="E301" s="233">
        <f t="shared" si="16"/>
        <v>0</v>
      </c>
      <c r="F301" s="184" t="e">
        <f t="shared" si="17"/>
        <v>#DIV/0!</v>
      </c>
      <c r="G301" s="233">
        <f t="shared" si="18"/>
        <v>0</v>
      </c>
      <c r="H301" s="163">
        <v>26</v>
      </c>
      <c r="I301" s="148"/>
      <c r="J301" s="148"/>
    </row>
    <row r="302" spans="1:10" ht="23.25">
      <c r="A302" s="136"/>
      <c r="B302" s="140"/>
      <c r="C302" s="156"/>
      <c r="D302" s="156"/>
      <c r="E302" s="233">
        <f t="shared" si="16"/>
        <v>0</v>
      </c>
      <c r="F302" s="184" t="e">
        <f t="shared" si="17"/>
        <v>#DIV/0!</v>
      </c>
      <c r="G302" s="233">
        <f t="shared" si="18"/>
        <v>0</v>
      </c>
      <c r="H302" s="163">
        <v>27</v>
      </c>
      <c r="I302" s="148"/>
      <c r="J302" s="148"/>
    </row>
    <row r="303" spans="1:10" ht="23.25">
      <c r="A303" s="136"/>
      <c r="B303" s="140"/>
      <c r="C303" s="156"/>
      <c r="D303" s="156"/>
      <c r="E303" s="233">
        <f t="shared" si="16"/>
        <v>0</v>
      </c>
      <c r="F303" s="184" t="e">
        <f t="shared" si="17"/>
        <v>#DIV/0!</v>
      </c>
      <c r="G303" s="233">
        <f t="shared" si="18"/>
        <v>0</v>
      </c>
      <c r="H303" s="163">
        <v>28</v>
      </c>
      <c r="I303" s="148"/>
      <c r="J303" s="148"/>
    </row>
    <row r="304" spans="1:10" ht="23.25">
      <c r="A304" s="136"/>
      <c r="B304" s="140"/>
      <c r="C304" s="156"/>
      <c r="D304" s="156"/>
      <c r="E304" s="233">
        <f t="shared" si="16"/>
        <v>0</v>
      </c>
      <c r="F304" s="184" t="e">
        <f t="shared" si="17"/>
        <v>#DIV/0!</v>
      </c>
      <c r="G304" s="233">
        <f t="shared" si="18"/>
        <v>0</v>
      </c>
      <c r="H304" s="163">
        <v>29</v>
      </c>
      <c r="I304" s="148"/>
      <c r="J304" s="148"/>
    </row>
    <row r="305" spans="1:10" ht="23.25">
      <c r="A305" s="136"/>
      <c r="B305" s="140"/>
      <c r="C305" s="156"/>
      <c r="D305" s="156"/>
      <c r="E305" s="233">
        <f t="shared" si="16"/>
        <v>0</v>
      </c>
      <c r="F305" s="184" t="e">
        <f t="shared" si="17"/>
        <v>#DIV/0!</v>
      </c>
      <c r="G305" s="233">
        <f t="shared" si="18"/>
        <v>0</v>
      </c>
      <c r="H305" s="163">
        <v>30</v>
      </c>
      <c r="I305" s="148"/>
      <c r="J305" s="148"/>
    </row>
    <row r="306" spans="1:10" ht="23.25">
      <c r="A306" s="136"/>
      <c r="B306" s="140"/>
      <c r="C306" s="156"/>
      <c r="D306" s="156"/>
      <c r="E306" s="233">
        <f t="shared" si="16"/>
        <v>0</v>
      </c>
      <c r="F306" s="184" t="e">
        <f t="shared" si="17"/>
        <v>#DIV/0!</v>
      </c>
      <c r="G306" s="233">
        <f t="shared" si="18"/>
        <v>0</v>
      </c>
      <c r="H306" s="163">
        <v>31</v>
      </c>
      <c r="I306" s="148"/>
      <c r="J306" s="148"/>
    </row>
    <row r="307" spans="1:10" ht="23.25">
      <c r="A307" s="136"/>
      <c r="B307" s="140"/>
      <c r="C307" s="156"/>
      <c r="D307" s="156"/>
      <c r="E307" s="233">
        <f t="shared" si="16"/>
        <v>0</v>
      </c>
      <c r="F307" s="184" t="e">
        <f t="shared" si="17"/>
        <v>#DIV/0!</v>
      </c>
      <c r="G307" s="233">
        <f t="shared" si="18"/>
        <v>0</v>
      </c>
      <c r="H307" s="163">
        <v>32</v>
      </c>
      <c r="I307" s="148"/>
      <c r="J307" s="148"/>
    </row>
    <row r="308" spans="1:10" ht="23.25">
      <c r="A308" s="136"/>
      <c r="B308" s="140"/>
      <c r="C308" s="156"/>
      <c r="D308" s="156"/>
      <c r="E308" s="233">
        <f t="shared" si="16"/>
        <v>0</v>
      </c>
      <c r="F308" s="184" t="e">
        <f t="shared" si="17"/>
        <v>#DIV/0!</v>
      </c>
      <c r="G308" s="233">
        <f t="shared" si="18"/>
        <v>0</v>
      </c>
      <c r="H308" s="163">
        <v>33</v>
      </c>
      <c r="I308" s="148"/>
      <c r="J308" s="148"/>
    </row>
    <row r="309" spans="1:10" ht="23.25">
      <c r="A309" s="136"/>
      <c r="B309" s="140"/>
      <c r="C309" s="156"/>
      <c r="D309" s="156"/>
      <c r="E309" s="233">
        <f t="shared" si="16"/>
        <v>0</v>
      </c>
      <c r="F309" s="184" t="e">
        <f t="shared" si="17"/>
        <v>#DIV/0!</v>
      </c>
      <c r="G309" s="233">
        <f t="shared" si="18"/>
        <v>0</v>
      </c>
      <c r="H309" s="163">
        <v>34</v>
      </c>
      <c r="I309" s="148"/>
      <c r="J309" s="148"/>
    </row>
    <row r="310" spans="1:10" ht="23.25">
      <c r="A310" s="136"/>
      <c r="B310" s="140"/>
      <c r="C310" s="156"/>
      <c r="D310" s="156"/>
      <c r="E310" s="233">
        <f t="shared" si="16"/>
        <v>0</v>
      </c>
      <c r="F310" s="184" t="e">
        <f t="shared" si="17"/>
        <v>#DIV/0!</v>
      </c>
      <c r="G310" s="233">
        <f t="shared" si="18"/>
        <v>0</v>
      </c>
      <c r="H310" s="163">
        <v>35</v>
      </c>
      <c r="I310" s="148"/>
      <c r="J310" s="148"/>
    </row>
    <row r="311" spans="1:10" ht="23.25">
      <c r="A311" s="136"/>
      <c r="B311" s="140"/>
      <c r="C311" s="156"/>
      <c r="D311" s="156"/>
      <c r="E311" s="233">
        <f t="shared" si="16"/>
        <v>0</v>
      </c>
      <c r="F311" s="184" t="e">
        <f t="shared" si="17"/>
        <v>#DIV/0!</v>
      </c>
      <c r="G311" s="233">
        <f t="shared" si="18"/>
        <v>0</v>
      </c>
      <c r="H311" s="163">
        <v>36</v>
      </c>
      <c r="I311" s="148"/>
      <c r="J311" s="148"/>
    </row>
    <row r="312" spans="1:10" ht="23.25">
      <c r="A312" s="136"/>
      <c r="B312" s="140"/>
      <c r="C312" s="156"/>
      <c r="D312" s="156"/>
      <c r="E312" s="233">
        <f t="shared" si="16"/>
        <v>0</v>
      </c>
      <c r="F312" s="184" t="e">
        <f t="shared" si="17"/>
        <v>#DIV/0!</v>
      </c>
      <c r="G312" s="233">
        <f t="shared" si="18"/>
        <v>0</v>
      </c>
      <c r="H312" s="163">
        <v>37</v>
      </c>
      <c r="I312" s="148"/>
      <c r="J312" s="148"/>
    </row>
    <row r="313" spans="1:10" ht="23.25">
      <c r="A313" s="136"/>
      <c r="B313" s="140"/>
      <c r="C313" s="156"/>
      <c r="D313" s="156"/>
      <c r="E313" s="233">
        <f t="shared" si="16"/>
        <v>0</v>
      </c>
      <c r="F313" s="184" t="e">
        <f t="shared" si="17"/>
        <v>#DIV/0!</v>
      </c>
      <c r="G313" s="233">
        <f t="shared" si="18"/>
        <v>0</v>
      </c>
      <c r="H313" s="163">
        <v>38</v>
      </c>
      <c r="I313" s="148"/>
      <c r="J313" s="148"/>
    </row>
    <row r="314" spans="1:10" ht="23.25">
      <c r="A314" s="136"/>
      <c r="B314" s="140"/>
      <c r="C314" s="156"/>
      <c r="D314" s="156"/>
      <c r="E314" s="233">
        <f t="shared" si="16"/>
        <v>0</v>
      </c>
      <c r="F314" s="184" t="e">
        <f t="shared" si="17"/>
        <v>#DIV/0!</v>
      </c>
      <c r="G314" s="233">
        <f t="shared" si="18"/>
        <v>0</v>
      </c>
      <c r="H314" s="163">
        <v>39</v>
      </c>
      <c r="I314" s="148"/>
      <c r="J314" s="148"/>
    </row>
    <row r="315" spans="1:10" ht="23.25">
      <c r="A315" s="136"/>
      <c r="B315" s="140"/>
      <c r="C315" s="156"/>
      <c r="D315" s="156"/>
      <c r="E315" s="233">
        <f t="shared" si="16"/>
        <v>0</v>
      </c>
      <c r="F315" s="184" t="e">
        <f t="shared" si="17"/>
        <v>#DIV/0!</v>
      </c>
      <c r="G315" s="233">
        <f t="shared" si="18"/>
        <v>0</v>
      </c>
      <c r="H315" s="163">
        <v>40</v>
      </c>
      <c r="I315" s="148"/>
      <c r="J315" s="148"/>
    </row>
    <row r="316" spans="1:10" ht="23.25">
      <c r="A316" s="136"/>
      <c r="B316" s="140"/>
      <c r="C316" s="156"/>
      <c r="D316" s="156"/>
      <c r="E316" s="233">
        <f t="shared" si="16"/>
        <v>0</v>
      </c>
      <c r="F316" s="184" t="e">
        <f t="shared" si="17"/>
        <v>#DIV/0!</v>
      </c>
      <c r="G316" s="233">
        <f t="shared" si="18"/>
        <v>0</v>
      </c>
      <c r="H316" s="163">
        <v>41</v>
      </c>
      <c r="I316" s="148"/>
      <c r="J316" s="148"/>
    </row>
    <row r="317" spans="1:10" ht="23.25">
      <c r="A317" s="136"/>
      <c r="B317" s="140"/>
      <c r="C317" s="156"/>
      <c r="D317" s="156"/>
      <c r="E317" s="233">
        <f t="shared" si="16"/>
        <v>0</v>
      </c>
      <c r="F317" s="184" t="e">
        <f t="shared" si="17"/>
        <v>#DIV/0!</v>
      </c>
      <c r="G317" s="233">
        <f t="shared" si="18"/>
        <v>0</v>
      </c>
      <c r="H317" s="163">
        <v>42</v>
      </c>
      <c r="I317" s="148"/>
      <c r="J317" s="148"/>
    </row>
    <row r="318" spans="1:10" ht="23.25">
      <c r="A318" s="136"/>
      <c r="B318" s="140"/>
      <c r="C318" s="156"/>
      <c r="D318" s="156"/>
      <c r="E318" s="233">
        <f t="shared" si="16"/>
        <v>0</v>
      </c>
      <c r="F318" s="184" t="e">
        <f t="shared" si="17"/>
        <v>#DIV/0!</v>
      </c>
      <c r="G318" s="233">
        <f t="shared" si="18"/>
        <v>0</v>
      </c>
      <c r="H318" s="163">
        <v>43</v>
      </c>
      <c r="I318" s="148"/>
      <c r="J318" s="148"/>
    </row>
    <row r="319" spans="1:10" ht="23.25">
      <c r="A319" s="136"/>
      <c r="B319" s="140"/>
      <c r="C319" s="156"/>
      <c r="D319" s="156"/>
      <c r="E319" s="233">
        <f t="shared" si="16"/>
        <v>0</v>
      </c>
      <c r="F319" s="184" t="e">
        <f t="shared" si="17"/>
        <v>#DIV/0!</v>
      </c>
      <c r="G319" s="233">
        <f t="shared" si="18"/>
        <v>0</v>
      </c>
      <c r="H319" s="163">
        <v>44</v>
      </c>
      <c r="I319" s="148"/>
      <c r="J319" s="148"/>
    </row>
    <row r="320" spans="1:10" ht="23.25">
      <c r="A320" s="136"/>
      <c r="B320" s="140"/>
      <c r="C320" s="156"/>
      <c r="D320" s="156"/>
      <c r="E320" s="233">
        <f t="shared" si="16"/>
        <v>0</v>
      </c>
      <c r="F320" s="184" t="e">
        <f t="shared" si="17"/>
        <v>#DIV/0!</v>
      </c>
      <c r="G320" s="233">
        <f t="shared" si="18"/>
        <v>0</v>
      </c>
      <c r="H320" s="163">
        <v>45</v>
      </c>
      <c r="I320" s="148"/>
      <c r="J320" s="148"/>
    </row>
    <row r="321" spans="1:10" ht="23.25">
      <c r="A321" s="136"/>
      <c r="B321" s="140"/>
      <c r="C321" s="156"/>
      <c r="D321" s="156"/>
      <c r="E321" s="233">
        <f t="shared" si="16"/>
        <v>0</v>
      </c>
      <c r="F321" s="184" t="e">
        <f t="shared" si="17"/>
        <v>#DIV/0!</v>
      </c>
      <c r="G321" s="233">
        <f t="shared" si="18"/>
        <v>0</v>
      </c>
      <c r="H321" s="163">
        <v>46</v>
      </c>
      <c r="I321" s="148"/>
      <c r="J321" s="148"/>
    </row>
    <row r="322" spans="1:10" ht="23.25">
      <c r="A322" s="136"/>
      <c r="B322" s="140"/>
      <c r="C322" s="156"/>
      <c r="D322" s="156"/>
      <c r="E322" s="233">
        <f t="shared" si="16"/>
        <v>0</v>
      </c>
      <c r="F322" s="184" t="e">
        <f t="shared" si="17"/>
        <v>#DIV/0!</v>
      </c>
      <c r="G322" s="233">
        <f t="shared" si="18"/>
        <v>0</v>
      </c>
      <c r="H322" s="163">
        <v>47</v>
      </c>
      <c r="I322" s="148"/>
      <c r="J322" s="148"/>
    </row>
    <row r="323" spans="1:10" ht="23.25">
      <c r="A323" s="136"/>
      <c r="B323" s="140"/>
      <c r="C323" s="156"/>
      <c r="D323" s="156"/>
      <c r="E323" s="233">
        <f t="shared" si="16"/>
        <v>0</v>
      </c>
      <c r="F323" s="184" t="e">
        <f t="shared" si="17"/>
        <v>#DIV/0!</v>
      </c>
      <c r="G323" s="233">
        <f t="shared" si="18"/>
        <v>0</v>
      </c>
      <c r="H323" s="163">
        <v>48</v>
      </c>
      <c r="I323" s="148"/>
      <c r="J323" s="148"/>
    </row>
    <row r="324" spans="1:10" ht="23.25">
      <c r="A324" s="136"/>
      <c r="B324" s="140"/>
      <c r="C324" s="156"/>
      <c r="D324" s="156"/>
      <c r="E324" s="233">
        <f t="shared" si="16"/>
        <v>0</v>
      </c>
      <c r="F324" s="184" t="e">
        <f aca="true" t="shared" si="19" ref="F324:F362">((10^6)*E324/G324)</f>
        <v>#DIV/0!</v>
      </c>
      <c r="G324" s="233">
        <f t="shared" si="18"/>
        <v>0</v>
      </c>
      <c r="H324" s="163">
        <v>49</v>
      </c>
      <c r="I324" s="148"/>
      <c r="J324" s="148"/>
    </row>
    <row r="325" spans="1:10" ht="23.25">
      <c r="A325" s="136"/>
      <c r="B325" s="140"/>
      <c r="C325" s="156"/>
      <c r="D325" s="156"/>
      <c r="E325" s="233">
        <f t="shared" si="16"/>
        <v>0</v>
      </c>
      <c r="F325" s="184" t="e">
        <f t="shared" si="19"/>
        <v>#DIV/0!</v>
      </c>
      <c r="G325" s="233">
        <f t="shared" si="18"/>
        <v>0</v>
      </c>
      <c r="H325" s="163">
        <v>50</v>
      </c>
      <c r="I325" s="148"/>
      <c r="J325" s="148"/>
    </row>
    <row r="326" spans="1:10" ht="23.25">
      <c r="A326" s="136"/>
      <c r="B326" s="140"/>
      <c r="C326" s="156"/>
      <c r="D326" s="156"/>
      <c r="E326" s="233">
        <f t="shared" si="16"/>
        <v>0</v>
      </c>
      <c r="F326" s="184" t="e">
        <f t="shared" si="19"/>
        <v>#DIV/0!</v>
      </c>
      <c r="G326" s="233">
        <f t="shared" si="18"/>
        <v>0</v>
      </c>
      <c r="H326" s="163">
        <v>51</v>
      </c>
      <c r="I326" s="148"/>
      <c r="J326" s="148"/>
    </row>
    <row r="327" spans="1:10" ht="23.25">
      <c r="A327" s="136"/>
      <c r="B327" s="140"/>
      <c r="C327" s="156"/>
      <c r="D327" s="156"/>
      <c r="E327" s="233">
        <f t="shared" si="16"/>
        <v>0</v>
      </c>
      <c r="F327" s="184" t="e">
        <f t="shared" si="19"/>
        <v>#DIV/0!</v>
      </c>
      <c r="G327" s="233">
        <f t="shared" si="18"/>
        <v>0</v>
      </c>
      <c r="H327" s="163">
        <v>52</v>
      </c>
      <c r="I327" s="148"/>
      <c r="J327" s="148"/>
    </row>
    <row r="328" spans="1:10" ht="23.25">
      <c r="A328" s="136"/>
      <c r="B328" s="140"/>
      <c r="C328" s="156"/>
      <c r="D328" s="156"/>
      <c r="E328" s="233">
        <f t="shared" si="16"/>
        <v>0</v>
      </c>
      <c r="F328" s="184" t="e">
        <f t="shared" si="19"/>
        <v>#DIV/0!</v>
      </c>
      <c r="G328" s="233">
        <f t="shared" si="18"/>
        <v>0</v>
      </c>
      <c r="H328" s="163">
        <v>53</v>
      </c>
      <c r="I328" s="148"/>
      <c r="J328" s="148"/>
    </row>
    <row r="329" spans="1:10" ht="23.25">
      <c r="A329" s="136"/>
      <c r="B329" s="140"/>
      <c r="C329" s="156"/>
      <c r="D329" s="156"/>
      <c r="E329" s="233">
        <f t="shared" si="16"/>
        <v>0</v>
      </c>
      <c r="F329" s="184" t="e">
        <f t="shared" si="19"/>
        <v>#DIV/0!</v>
      </c>
      <c r="G329" s="233">
        <f t="shared" si="18"/>
        <v>0</v>
      </c>
      <c r="H329" s="163">
        <v>54</v>
      </c>
      <c r="I329" s="148"/>
      <c r="J329" s="148"/>
    </row>
    <row r="330" spans="1:10" ht="23.25">
      <c r="A330" s="136"/>
      <c r="B330" s="140"/>
      <c r="C330" s="156"/>
      <c r="D330" s="156"/>
      <c r="E330" s="233">
        <f t="shared" si="16"/>
        <v>0</v>
      </c>
      <c r="F330" s="184" t="e">
        <f t="shared" si="19"/>
        <v>#DIV/0!</v>
      </c>
      <c r="G330" s="233">
        <f t="shared" si="18"/>
        <v>0</v>
      </c>
      <c r="H330" s="163">
        <v>55</v>
      </c>
      <c r="I330" s="148"/>
      <c r="J330" s="148"/>
    </row>
    <row r="331" spans="1:10" ht="23.25">
      <c r="A331" s="136"/>
      <c r="B331" s="140"/>
      <c r="C331" s="156"/>
      <c r="D331" s="156"/>
      <c r="E331" s="233">
        <f t="shared" si="16"/>
        <v>0</v>
      </c>
      <c r="F331" s="184" t="e">
        <f t="shared" si="19"/>
        <v>#DIV/0!</v>
      </c>
      <c r="G331" s="233">
        <f t="shared" si="18"/>
        <v>0</v>
      </c>
      <c r="H331" s="163">
        <v>56</v>
      </c>
      <c r="I331" s="148"/>
      <c r="J331" s="148"/>
    </row>
    <row r="332" spans="1:10" ht="23.25">
      <c r="A332" s="136"/>
      <c r="B332" s="140"/>
      <c r="C332" s="156"/>
      <c r="D332" s="156"/>
      <c r="E332" s="233">
        <f t="shared" si="16"/>
        <v>0</v>
      </c>
      <c r="F332" s="184" t="e">
        <f t="shared" si="19"/>
        <v>#DIV/0!</v>
      </c>
      <c r="G332" s="233">
        <f t="shared" si="18"/>
        <v>0</v>
      </c>
      <c r="H332" s="163">
        <v>57</v>
      </c>
      <c r="I332" s="148"/>
      <c r="J332" s="148"/>
    </row>
    <row r="333" spans="1:10" ht="23.25">
      <c r="A333" s="136"/>
      <c r="B333" s="140"/>
      <c r="C333" s="156"/>
      <c r="D333" s="156"/>
      <c r="E333" s="233">
        <f t="shared" si="16"/>
        <v>0</v>
      </c>
      <c r="F333" s="184" t="e">
        <f t="shared" si="19"/>
        <v>#DIV/0!</v>
      </c>
      <c r="G333" s="233">
        <f t="shared" si="18"/>
        <v>0</v>
      </c>
      <c r="H333" s="163">
        <v>58</v>
      </c>
      <c r="I333" s="148"/>
      <c r="J333" s="148"/>
    </row>
    <row r="334" spans="1:10" ht="23.25">
      <c r="A334" s="136"/>
      <c r="B334" s="140"/>
      <c r="C334" s="156"/>
      <c r="D334" s="156"/>
      <c r="E334" s="233">
        <f t="shared" si="16"/>
        <v>0</v>
      </c>
      <c r="F334" s="184" t="e">
        <f t="shared" si="19"/>
        <v>#DIV/0!</v>
      </c>
      <c r="G334" s="233">
        <f t="shared" si="18"/>
        <v>0</v>
      </c>
      <c r="H334" s="163">
        <v>59</v>
      </c>
      <c r="I334" s="148"/>
      <c r="J334" s="148"/>
    </row>
    <row r="335" spans="1:10" ht="23.25">
      <c r="A335" s="136"/>
      <c r="B335" s="140"/>
      <c r="C335" s="156"/>
      <c r="D335" s="156"/>
      <c r="E335" s="233">
        <f t="shared" si="16"/>
        <v>0</v>
      </c>
      <c r="F335" s="184" t="e">
        <f t="shared" si="19"/>
        <v>#DIV/0!</v>
      </c>
      <c r="G335" s="233">
        <f t="shared" si="18"/>
        <v>0</v>
      </c>
      <c r="H335" s="163">
        <v>60</v>
      </c>
      <c r="I335" s="148"/>
      <c r="J335" s="148"/>
    </row>
    <row r="336" spans="1:10" ht="23.25">
      <c r="A336" s="136"/>
      <c r="B336" s="140"/>
      <c r="C336" s="156"/>
      <c r="D336" s="156"/>
      <c r="E336" s="233">
        <f t="shared" si="16"/>
        <v>0</v>
      </c>
      <c r="F336" s="184" t="e">
        <f t="shared" si="19"/>
        <v>#DIV/0!</v>
      </c>
      <c r="G336" s="233">
        <f t="shared" si="18"/>
        <v>0</v>
      </c>
      <c r="H336" s="163">
        <v>61</v>
      </c>
      <c r="I336" s="148"/>
      <c r="J336" s="148"/>
    </row>
    <row r="337" spans="1:10" ht="23.25">
      <c r="A337" s="136"/>
      <c r="B337" s="140"/>
      <c r="C337" s="156"/>
      <c r="D337" s="156"/>
      <c r="E337" s="233">
        <f t="shared" si="16"/>
        <v>0</v>
      </c>
      <c r="F337" s="184" t="e">
        <f t="shared" si="19"/>
        <v>#DIV/0!</v>
      </c>
      <c r="G337" s="233">
        <f t="shared" si="18"/>
        <v>0</v>
      </c>
      <c r="H337" s="163">
        <v>62</v>
      </c>
      <c r="I337" s="148"/>
      <c r="J337" s="148"/>
    </row>
    <row r="338" spans="1:10" ht="23.25">
      <c r="A338" s="136"/>
      <c r="B338" s="140"/>
      <c r="C338" s="156"/>
      <c r="D338" s="156"/>
      <c r="E338" s="233">
        <f t="shared" si="16"/>
        <v>0</v>
      </c>
      <c r="F338" s="184" t="e">
        <f t="shared" si="19"/>
        <v>#DIV/0!</v>
      </c>
      <c r="G338" s="233">
        <f t="shared" si="18"/>
        <v>0</v>
      </c>
      <c r="H338" s="163">
        <v>63</v>
      </c>
      <c r="I338" s="148"/>
      <c r="J338" s="148"/>
    </row>
    <row r="339" spans="1:10" ht="23.25">
      <c r="A339" s="136"/>
      <c r="B339" s="140"/>
      <c r="C339" s="156"/>
      <c r="D339" s="156"/>
      <c r="E339" s="233">
        <f t="shared" si="16"/>
        <v>0</v>
      </c>
      <c r="F339" s="184" t="e">
        <f t="shared" si="19"/>
        <v>#DIV/0!</v>
      </c>
      <c r="G339" s="233">
        <f t="shared" si="18"/>
        <v>0</v>
      </c>
      <c r="H339" s="163">
        <v>64</v>
      </c>
      <c r="I339" s="148"/>
      <c r="J339" s="148"/>
    </row>
    <row r="340" spans="1:10" ht="23.25">
      <c r="A340" s="136"/>
      <c r="B340" s="140"/>
      <c r="C340" s="156"/>
      <c r="D340" s="156"/>
      <c r="E340" s="233">
        <f t="shared" si="16"/>
        <v>0</v>
      </c>
      <c r="F340" s="184" t="e">
        <f t="shared" si="19"/>
        <v>#DIV/0!</v>
      </c>
      <c r="G340" s="233">
        <f t="shared" si="18"/>
        <v>0</v>
      </c>
      <c r="H340" s="163">
        <v>65</v>
      </c>
      <c r="I340" s="148"/>
      <c r="J340" s="148"/>
    </row>
    <row r="341" spans="1:10" ht="23.25">
      <c r="A341" s="136"/>
      <c r="B341" s="140"/>
      <c r="C341" s="156"/>
      <c r="D341" s="156"/>
      <c r="E341" s="233">
        <f t="shared" si="16"/>
        <v>0</v>
      </c>
      <c r="F341" s="184" t="e">
        <f t="shared" si="19"/>
        <v>#DIV/0!</v>
      </c>
      <c r="G341" s="233">
        <f t="shared" si="18"/>
        <v>0</v>
      </c>
      <c r="H341" s="163">
        <v>66</v>
      </c>
      <c r="I341" s="148"/>
      <c r="J341" s="148"/>
    </row>
    <row r="342" spans="1:10" ht="23.25">
      <c r="A342" s="136"/>
      <c r="B342" s="140"/>
      <c r="C342" s="156"/>
      <c r="D342" s="156"/>
      <c r="E342" s="233">
        <f t="shared" si="16"/>
        <v>0</v>
      </c>
      <c r="F342" s="184" t="e">
        <f t="shared" si="19"/>
        <v>#DIV/0!</v>
      </c>
      <c r="G342" s="233">
        <f t="shared" si="18"/>
        <v>0</v>
      </c>
      <c r="H342" s="163">
        <v>67</v>
      </c>
      <c r="I342" s="148"/>
      <c r="J342" s="148"/>
    </row>
    <row r="343" spans="1:10" ht="23.25">
      <c r="A343" s="136"/>
      <c r="B343" s="140"/>
      <c r="C343" s="156"/>
      <c r="D343" s="156"/>
      <c r="E343" s="233">
        <f t="shared" si="16"/>
        <v>0</v>
      </c>
      <c r="F343" s="184" t="e">
        <f t="shared" si="19"/>
        <v>#DIV/0!</v>
      </c>
      <c r="G343" s="233">
        <f t="shared" si="18"/>
        <v>0</v>
      </c>
      <c r="H343" s="163">
        <v>68</v>
      </c>
      <c r="I343" s="148"/>
      <c r="J343" s="148"/>
    </row>
    <row r="344" spans="1:10" ht="23.25">
      <c r="A344" s="136"/>
      <c r="B344" s="140"/>
      <c r="C344" s="156"/>
      <c r="D344" s="156"/>
      <c r="E344" s="233">
        <f t="shared" si="16"/>
        <v>0</v>
      </c>
      <c r="F344" s="184" t="e">
        <f t="shared" si="19"/>
        <v>#DIV/0!</v>
      </c>
      <c r="G344" s="233">
        <f t="shared" si="18"/>
        <v>0</v>
      </c>
      <c r="H344" s="163">
        <v>69</v>
      </c>
      <c r="I344" s="148"/>
      <c r="J344" s="148"/>
    </row>
    <row r="345" spans="1:10" ht="23.25">
      <c r="A345" s="136"/>
      <c r="B345" s="140"/>
      <c r="C345" s="156"/>
      <c r="D345" s="156"/>
      <c r="E345" s="233">
        <f t="shared" si="16"/>
        <v>0</v>
      </c>
      <c r="F345" s="184" t="e">
        <f t="shared" si="19"/>
        <v>#DIV/0!</v>
      </c>
      <c r="G345" s="233">
        <f t="shared" si="18"/>
        <v>0</v>
      </c>
      <c r="H345" s="163">
        <v>70</v>
      </c>
      <c r="I345" s="148"/>
      <c r="J345" s="148"/>
    </row>
    <row r="346" spans="1:10" ht="23.25">
      <c r="A346" s="136"/>
      <c r="B346" s="140"/>
      <c r="C346" s="156"/>
      <c r="D346" s="156"/>
      <c r="E346" s="233">
        <f t="shared" si="16"/>
        <v>0</v>
      </c>
      <c r="F346" s="184" t="e">
        <f t="shared" si="19"/>
        <v>#DIV/0!</v>
      </c>
      <c r="G346" s="233">
        <f t="shared" si="18"/>
        <v>0</v>
      </c>
      <c r="H346" s="163">
        <v>71</v>
      </c>
      <c r="I346" s="148"/>
      <c r="J346" s="148"/>
    </row>
    <row r="347" spans="1:10" ht="23.25">
      <c r="A347" s="136"/>
      <c r="B347" s="140"/>
      <c r="C347" s="156"/>
      <c r="D347" s="156"/>
      <c r="E347" s="233">
        <f t="shared" si="16"/>
        <v>0</v>
      </c>
      <c r="F347" s="184" t="e">
        <f t="shared" si="19"/>
        <v>#DIV/0!</v>
      </c>
      <c r="G347" s="233">
        <f t="shared" si="18"/>
        <v>0</v>
      </c>
      <c r="H347" s="163">
        <v>72</v>
      </c>
      <c r="I347" s="148"/>
      <c r="J347" s="148"/>
    </row>
    <row r="348" spans="1:10" ht="23.25">
      <c r="A348" s="136"/>
      <c r="B348" s="140"/>
      <c r="C348" s="156"/>
      <c r="D348" s="156"/>
      <c r="E348" s="233">
        <f t="shared" si="16"/>
        <v>0</v>
      </c>
      <c r="F348" s="184" t="e">
        <f t="shared" si="19"/>
        <v>#DIV/0!</v>
      </c>
      <c r="G348" s="233">
        <f t="shared" si="18"/>
        <v>0</v>
      </c>
      <c r="H348" s="163">
        <v>73</v>
      </c>
      <c r="I348" s="148"/>
      <c r="J348" s="148"/>
    </row>
    <row r="349" spans="1:10" ht="23.25">
      <c r="A349" s="136"/>
      <c r="B349" s="140"/>
      <c r="C349" s="156"/>
      <c r="D349" s="156"/>
      <c r="E349" s="233">
        <f t="shared" si="16"/>
        <v>0</v>
      </c>
      <c r="F349" s="184" t="e">
        <f t="shared" si="19"/>
        <v>#DIV/0!</v>
      </c>
      <c r="G349" s="233">
        <f t="shared" si="18"/>
        <v>0</v>
      </c>
      <c r="H349" s="163">
        <v>74</v>
      </c>
      <c r="I349" s="148"/>
      <c r="J349" s="148"/>
    </row>
    <row r="350" spans="1:10" ht="23.25">
      <c r="A350" s="136"/>
      <c r="B350" s="140"/>
      <c r="C350" s="156"/>
      <c r="D350" s="156"/>
      <c r="E350" s="233">
        <f t="shared" si="16"/>
        <v>0</v>
      </c>
      <c r="F350" s="184" t="e">
        <f t="shared" si="19"/>
        <v>#DIV/0!</v>
      </c>
      <c r="G350" s="233">
        <f t="shared" si="18"/>
        <v>0</v>
      </c>
      <c r="H350" s="163">
        <v>75</v>
      </c>
      <c r="I350" s="148"/>
      <c r="J350" s="148"/>
    </row>
    <row r="351" spans="1:10" ht="23.25">
      <c r="A351" s="136"/>
      <c r="B351" s="235"/>
      <c r="C351" s="156"/>
      <c r="D351" s="156"/>
      <c r="E351" s="233">
        <f t="shared" si="16"/>
        <v>0</v>
      </c>
      <c r="F351" s="184" t="e">
        <f t="shared" si="19"/>
        <v>#DIV/0!</v>
      </c>
      <c r="G351" s="233">
        <f t="shared" si="18"/>
        <v>0</v>
      </c>
      <c r="H351" s="163">
        <v>76</v>
      </c>
      <c r="I351" s="148"/>
      <c r="J351" s="148"/>
    </row>
    <row r="352" spans="1:10" ht="23.25">
      <c r="A352" s="136"/>
      <c r="B352" s="235"/>
      <c r="C352" s="156"/>
      <c r="D352" s="156"/>
      <c r="E352" s="233">
        <f t="shared" si="16"/>
        <v>0</v>
      </c>
      <c r="F352" s="184" t="e">
        <f t="shared" si="19"/>
        <v>#DIV/0!</v>
      </c>
      <c r="G352" s="233">
        <f t="shared" si="18"/>
        <v>0</v>
      </c>
      <c r="H352" s="163">
        <v>77</v>
      </c>
      <c r="I352" s="148"/>
      <c r="J352" s="148"/>
    </row>
    <row r="353" spans="1:10" ht="23.25">
      <c r="A353" s="136"/>
      <c r="B353" s="235"/>
      <c r="C353" s="156"/>
      <c r="D353" s="156"/>
      <c r="E353" s="233">
        <f t="shared" si="16"/>
        <v>0</v>
      </c>
      <c r="F353" s="184" t="e">
        <f t="shared" si="19"/>
        <v>#DIV/0!</v>
      </c>
      <c r="G353" s="233">
        <f t="shared" si="18"/>
        <v>0</v>
      </c>
      <c r="H353" s="163">
        <v>78</v>
      </c>
      <c r="I353" s="148"/>
      <c r="J353" s="148"/>
    </row>
    <row r="354" spans="1:10" ht="23.25">
      <c r="A354" s="136"/>
      <c r="B354" s="235"/>
      <c r="C354" s="156"/>
      <c r="D354" s="156"/>
      <c r="E354" s="233">
        <f t="shared" si="16"/>
        <v>0</v>
      </c>
      <c r="F354" s="184" t="e">
        <f t="shared" si="19"/>
        <v>#DIV/0!</v>
      </c>
      <c r="G354" s="233">
        <f t="shared" si="18"/>
        <v>0</v>
      </c>
      <c r="H354" s="163">
        <v>79</v>
      </c>
      <c r="I354" s="148"/>
      <c r="J354" s="148"/>
    </row>
    <row r="355" spans="1:10" ht="23.25">
      <c r="A355" s="136"/>
      <c r="B355" s="235"/>
      <c r="C355" s="156"/>
      <c r="D355" s="156"/>
      <c r="E355" s="233">
        <f t="shared" si="16"/>
        <v>0</v>
      </c>
      <c r="F355" s="184" t="e">
        <f t="shared" si="19"/>
        <v>#DIV/0!</v>
      </c>
      <c r="G355" s="233">
        <f t="shared" si="18"/>
        <v>0</v>
      </c>
      <c r="H355" s="163">
        <v>80</v>
      </c>
      <c r="I355" s="148"/>
      <c r="J355" s="148"/>
    </row>
    <row r="356" spans="1:10" ht="23.25">
      <c r="A356" s="136"/>
      <c r="B356" s="235"/>
      <c r="C356" s="156"/>
      <c r="D356" s="156"/>
      <c r="E356" s="233">
        <f t="shared" si="16"/>
        <v>0</v>
      </c>
      <c r="F356" s="184" t="e">
        <f t="shared" si="19"/>
        <v>#DIV/0!</v>
      </c>
      <c r="G356" s="233">
        <f t="shared" si="18"/>
        <v>0</v>
      </c>
      <c r="H356" s="163">
        <v>81</v>
      </c>
      <c r="I356" s="148"/>
      <c r="J356" s="148"/>
    </row>
    <row r="357" spans="1:10" ht="23.25">
      <c r="A357" s="136"/>
      <c r="B357" s="235"/>
      <c r="C357" s="156"/>
      <c r="D357" s="156"/>
      <c r="E357" s="233">
        <f t="shared" si="16"/>
        <v>0</v>
      </c>
      <c r="F357" s="184" t="e">
        <f t="shared" si="19"/>
        <v>#DIV/0!</v>
      </c>
      <c r="G357" s="233">
        <f t="shared" si="18"/>
        <v>0</v>
      </c>
      <c r="H357" s="163">
        <v>82</v>
      </c>
      <c r="I357" s="148"/>
      <c r="J357" s="148"/>
    </row>
    <row r="358" spans="1:10" ht="23.25">
      <c r="A358" s="136"/>
      <c r="B358" s="235"/>
      <c r="C358" s="156"/>
      <c r="D358" s="156"/>
      <c r="E358" s="233">
        <f t="shared" si="16"/>
        <v>0</v>
      </c>
      <c r="F358" s="184" t="e">
        <f t="shared" si="19"/>
        <v>#DIV/0!</v>
      </c>
      <c r="G358" s="233">
        <f t="shared" si="18"/>
        <v>0</v>
      </c>
      <c r="H358" s="163">
        <v>83</v>
      </c>
      <c r="I358" s="148"/>
      <c r="J358" s="148"/>
    </row>
    <row r="359" spans="1:10" ht="23.25">
      <c r="A359" s="136"/>
      <c r="B359" s="235"/>
      <c r="C359" s="156"/>
      <c r="D359" s="156"/>
      <c r="E359" s="233">
        <f t="shared" si="16"/>
        <v>0</v>
      </c>
      <c r="F359" s="184" t="e">
        <f t="shared" si="19"/>
        <v>#DIV/0!</v>
      </c>
      <c r="G359" s="233">
        <f t="shared" si="18"/>
        <v>0</v>
      </c>
      <c r="H359" s="163">
        <v>84</v>
      </c>
      <c r="I359" s="148"/>
      <c r="J359" s="148"/>
    </row>
    <row r="360" spans="1:10" ht="23.25">
      <c r="A360" s="136"/>
      <c r="B360" s="235"/>
      <c r="C360" s="156"/>
      <c r="D360" s="156"/>
      <c r="E360" s="233">
        <f t="shared" si="16"/>
        <v>0</v>
      </c>
      <c r="F360" s="184" t="e">
        <f t="shared" si="19"/>
        <v>#DIV/0!</v>
      </c>
      <c r="G360" s="233">
        <f t="shared" si="18"/>
        <v>0</v>
      </c>
      <c r="H360" s="163">
        <v>85</v>
      </c>
      <c r="I360" s="148"/>
      <c r="J360" s="148"/>
    </row>
    <row r="361" spans="1:10" ht="23.25">
      <c r="A361" s="136"/>
      <c r="B361" s="235"/>
      <c r="C361" s="156"/>
      <c r="D361" s="156"/>
      <c r="E361" s="233">
        <f t="shared" si="16"/>
        <v>0</v>
      </c>
      <c r="F361" s="184" t="e">
        <f t="shared" si="19"/>
        <v>#DIV/0!</v>
      </c>
      <c r="G361" s="233">
        <f t="shared" si="18"/>
        <v>0</v>
      </c>
      <c r="H361" s="163">
        <v>86</v>
      </c>
      <c r="I361" s="148"/>
      <c r="J361" s="148"/>
    </row>
    <row r="362" spans="1:10" ht="23.25">
      <c r="A362" s="136"/>
      <c r="B362" s="235"/>
      <c r="C362" s="156"/>
      <c r="D362" s="156"/>
      <c r="E362" s="233">
        <f t="shared" si="16"/>
        <v>0</v>
      </c>
      <c r="F362" s="184" t="e">
        <f t="shared" si="19"/>
        <v>#DIV/0!</v>
      </c>
      <c r="G362" s="233">
        <f t="shared" si="18"/>
        <v>0</v>
      </c>
      <c r="H362" s="163">
        <v>87</v>
      </c>
      <c r="I362" s="148"/>
      <c r="J362" s="148"/>
    </row>
    <row r="363" spans="1:10" ht="23.25">
      <c r="A363" s="136"/>
      <c r="B363" s="140"/>
      <c r="C363" s="156"/>
      <c r="D363" s="156"/>
      <c r="E363" s="233"/>
      <c r="F363" s="234"/>
      <c r="G363" s="233"/>
      <c r="H363" s="163">
        <v>88</v>
      </c>
      <c r="I363" s="148"/>
      <c r="J363" s="148"/>
    </row>
    <row r="364" spans="1:10" ht="23.25">
      <c r="A364" s="136"/>
      <c r="B364" s="140"/>
      <c r="C364" s="156"/>
      <c r="D364" s="156"/>
      <c r="E364" s="233"/>
      <c r="F364" s="234"/>
      <c r="G364" s="233"/>
      <c r="H364" s="163">
        <v>89</v>
      </c>
      <c r="I364" s="148"/>
      <c r="J364" s="148"/>
    </row>
    <row r="365" spans="1:10" ht="23.25">
      <c r="A365" s="136"/>
      <c r="B365" s="140"/>
      <c r="C365" s="156"/>
      <c r="D365" s="156"/>
      <c r="E365" s="233"/>
      <c r="F365" s="234"/>
      <c r="G365" s="233"/>
      <c r="H365" s="163">
        <v>90</v>
      </c>
      <c r="I365" s="148"/>
      <c r="J365" s="148"/>
    </row>
    <row r="366" spans="1:10" ht="23.25">
      <c r="A366" s="136"/>
      <c r="B366" s="140"/>
      <c r="C366" s="156"/>
      <c r="D366" s="156"/>
      <c r="E366" s="233"/>
      <c r="F366" s="234"/>
      <c r="G366" s="233"/>
      <c r="H366" s="163"/>
      <c r="I366" s="148"/>
      <c r="J366" s="148"/>
    </row>
    <row r="367" spans="1:10" ht="23.25">
      <c r="A367" s="136"/>
      <c r="B367" s="140"/>
      <c r="C367" s="156"/>
      <c r="D367" s="156"/>
      <c r="E367" s="233"/>
      <c r="F367" s="234"/>
      <c r="G367" s="233"/>
      <c r="H367" s="163"/>
      <c r="I367" s="148"/>
      <c r="J367" s="148"/>
    </row>
    <row r="368" spans="1:10" ht="23.25">
      <c r="A368" s="136"/>
      <c r="B368" s="140"/>
      <c r="C368" s="156"/>
      <c r="D368" s="156"/>
      <c r="E368" s="233"/>
      <c r="F368" s="234"/>
      <c r="G368" s="233"/>
      <c r="H368" s="163"/>
      <c r="I368" s="148"/>
      <c r="J368" s="148"/>
    </row>
    <row r="369" spans="1:10" ht="23.25">
      <c r="A369" s="136"/>
      <c r="B369" s="140"/>
      <c r="C369" s="156"/>
      <c r="D369" s="156"/>
      <c r="E369" s="233"/>
      <c r="F369" s="234"/>
      <c r="G369" s="233"/>
      <c r="H369" s="163"/>
      <c r="I369" s="148"/>
      <c r="J369" s="148"/>
    </row>
    <row r="370" spans="1:10" ht="23.25">
      <c r="A370" s="136"/>
      <c r="B370" s="140"/>
      <c r="C370" s="156"/>
      <c r="D370" s="156"/>
      <c r="E370" s="233"/>
      <c r="F370" s="234"/>
      <c r="G370" s="233"/>
      <c r="H370" s="163"/>
      <c r="I370" s="148"/>
      <c r="J370" s="148"/>
    </row>
    <row r="371" spans="1:10" ht="23.25">
      <c r="A371" s="136"/>
      <c r="B371" s="140"/>
      <c r="C371" s="156"/>
      <c r="D371" s="156"/>
      <c r="E371" s="233"/>
      <c r="F371" s="234"/>
      <c r="G371" s="233"/>
      <c r="H371" s="163"/>
      <c r="I371" s="148"/>
      <c r="J371" s="148"/>
    </row>
    <row r="372" spans="1:10" ht="23.25">
      <c r="A372" s="136"/>
      <c r="B372" s="140"/>
      <c r="C372" s="156"/>
      <c r="D372" s="156"/>
      <c r="E372" s="233"/>
      <c r="F372" s="234"/>
      <c r="G372" s="233"/>
      <c r="H372" s="163"/>
      <c r="I372" s="148"/>
      <c r="J372" s="148"/>
    </row>
    <row r="373" spans="1:10" ht="23.25">
      <c r="A373" s="136"/>
      <c r="B373" s="140"/>
      <c r="C373" s="156"/>
      <c r="D373" s="156"/>
      <c r="E373" s="233"/>
      <c r="F373" s="234"/>
      <c r="G373" s="233"/>
      <c r="H373" s="163"/>
      <c r="I373" s="148"/>
      <c r="J373" s="148"/>
    </row>
    <row r="374" spans="1:10" ht="23.25">
      <c r="A374" s="136"/>
      <c r="B374" s="140"/>
      <c r="C374" s="156"/>
      <c r="D374" s="156"/>
      <c r="E374" s="233"/>
      <c r="F374" s="234"/>
      <c r="G374" s="233"/>
      <c r="H374" s="163"/>
      <c r="I374" s="148"/>
      <c r="J374" s="148"/>
    </row>
    <row r="375" spans="1:10" ht="23.25">
      <c r="A375" s="136"/>
      <c r="B375" s="140"/>
      <c r="C375" s="156"/>
      <c r="D375" s="156"/>
      <c r="E375" s="233"/>
      <c r="F375" s="234"/>
      <c r="G375" s="233"/>
      <c r="H375" s="163"/>
      <c r="I375" s="148"/>
      <c r="J375" s="148"/>
    </row>
    <row r="376" spans="1:10" ht="23.25">
      <c r="A376" s="136"/>
      <c r="B376" s="140"/>
      <c r="C376" s="156"/>
      <c r="D376" s="156"/>
      <c r="E376" s="233"/>
      <c r="F376" s="234"/>
      <c r="G376" s="233"/>
      <c r="H376" s="163"/>
      <c r="I376" s="148"/>
      <c r="J376" s="148"/>
    </row>
    <row r="377" spans="1:10" ht="23.25">
      <c r="A377" s="136"/>
      <c r="B377" s="140"/>
      <c r="C377" s="156"/>
      <c r="D377" s="156"/>
      <c r="E377" s="233"/>
      <c r="F377" s="234"/>
      <c r="G377" s="233"/>
      <c r="H377" s="163"/>
      <c r="I377" s="148"/>
      <c r="J377" s="148"/>
    </row>
    <row r="378" spans="1:10" ht="23.25">
      <c r="A378" s="136"/>
      <c r="B378" s="140"/>
      <c r="C378" s="156"/>
      <c r="D378" s="156"/>
      <c r="E378" s="233"/>
      <c r="F378" s="234"/>
      <c r="G378" s="233"/>
      <c r="H378" s="163"/>
      <c r="I378" s="148"/>
      <c r="J378" s="148"/>
    </row>
    <row r="379" spans="1:10" ht="23.25">
      <c r="A379" s="136"/>
      <c r="B379" s="140"/>
      <c r="C379" s="156"/>
      <c r="D379" s="156"/>
      <c r="E379" s="233"/>
      <c r="F379" s="234"/>
      <c r="G379" s="233"/>
      <c r="H379" s="163"/>
      <c r="I379" s="148"/>
      <c r="J379" s="148"/>
    </row>
    <row r="380" spans="1:10" ht="23.25">
      <c r="A380" s="136"/>
      <c r="B380" s="140"/>
      <c r="C380" s="156"/>
      <c r="D380" s="156"/>
      <c r="E380" s="233"/>
      <c r="F380" s="234"/>
      <c r="G380" s="233"/>
      <c r="H380" s="163"/>
      <c r="I380" s="148"/>
      <c r="J380" s="148"/>
    </row>
    <row r="381" spans="1:10" ht="23.25">
      <c r="A381" s="136"/>
      <c r="B381" s="140"/>
      <c r="C381" s="156"/>
      <c r="D381" s="156"/>
      <c r="E381" s="233"/>
      <c r="F381" s="234"/>
      <c r="G381" s="233"/>
      <c r="H381" s="163"/>
      <c r="I381" s="148"/>
      <c r="J381" s="148"/>
    </row>
    <row r="382" spans="1:10" ht="23.25">
      <c r="A382" s="136"/>
      <c r="B382" s="140"/>
      <c r="C382" s="156"/>
      <c r="D382" s="156"/>
      <c r="E382" s="233"/>
      <c r="F382" s="234"/>
      <c r="G382" s="233"/>
      <c r="H382" s="163"/>
      <c r="I382" s="148"/>
      <c r="J382" s="148"/>
    </row>
    <row r="383" spans="1:10" ht="23.25">
      <c r="A383" s="136"/>
      <c r="B383" s="140"/>
      <c r="C383" s="156"/>
      <c r="D383" s="156"/>
      <c r="E383" s="233"/>
      <c r="F383" s="234"/>
      <c r="G383" s="233"/>
      <c r="H383" s="163"/>
      <c r="I383" s="148"/>
      <c r="J383" s="148"/>
    </row>
    <row r="384" spans="1:10" ht="23.25">
      <c r="A384" s="136"/>
      <c r="B384" s="140"/>
      <c r="C384" s="156"/>
      <c r="D384" s="156"/>
      <c r="E384" s="233"/>
      <c r="F384" s="234"/>
      <c r="G384" s="233"/>
      <c r="H384" s="163"/>
      <c r="I384" s="148"/>
      <c r="J384" s="148"/>
    </row>
    <row r="385" spans="1:10" ht="23.25">
      <c r="A385" s="136"/>
      <c r="B385" s="140"/>
      <c r="C385" s="156"/>
      <c r="D385" s="156"/>
      <c r="E385" s="233"/>
      <c r="F385" s="234"/>
      <c r="G385" s="233"/>
      <c r="H385" s="163"/>
      <c r="I385" s="148"/>
      <c r="J385" s="148"/>
    </row>
    <row r="386" spans="1:10" ht="23.25">
      <c r="A386" s="136"/>
      <c r="B386" s="140"/>
      <c r="C386" s="156"/>
      <c r="D386" s="156"/>
      <c r="E386" s="233"/>
      <c r="F386" s="234"/>
      <c r="G386" s="233"/>
      <c r="H386" s="163"/>
      <c r="I386" s="148"/>
      <c r="J386" s="148"/>
    </row>
    <row r="387" spans="1:10" ht="23.25">
      <c r="A387" s="136"/>
      <c r="B387" s="140"/>
      <c r="C387" s="156"/>
      <c r="D387" s="156"/>
      <c r="E387" s="233"/>
      <c r="F387" s="234"/>
      <c r="G387" s="233"/>
      <c r="H387" s="163"/>
      <c r="I387" s="148"/>
      <c r="J387" s="148"/>
    </row>
    <row r="388" spans="1:10" ht="23.25">
      <c r="A388" s="136"/>
      <c r="B388" s="140"/>
      <c r="C388" s="156"/>
      <c r="D388" s="156"/>
      <c r="E388" s="233"/>
      <c r="F388" s="234"/>
      <c r="G388" s="233"/>
      <c r="H388" s="163"/>
      <c r="I388" s="148"/>
      <c r="J388" s="148"/>
    </row>
    <row r="389" spans="1:10" ht="23.25">
      <c r="A389" s="136"/>
      <c r="B389" s="140"/>
      <c r="C389" s="156"/>
      <c r="D389" s="156"/>
      <c r="E389" s="233"/>
      <c r="F389" s="234"/>
      <c r="G389" s="233"/>
      <c r="H389" s="163"/>
      <c r="I389" s="148"/>
      <c r="J389" s="148"/>
    </row>
    <row r="390" spans="1:10" ht="23.25">
      <c r="A390" s="136"/>
      <c r="B390" s="140"/>
      <c r="C390" s="156"/>
      <c r="D390" s="156"/>
      <c r="E390" s="233"/>
      <c r="F390" s="234"/>
      <c r="G390" s="233"/>
      <c r="H390" s="163"/>
      <c r="I390" s="148"/>
      <c r="J390" s="148"/>
    </row>
    <row r="391" spans="1:10" ht="23.25">
      <c r="A391" s="136"/>
      <c r="B391" s="140"/>
      <c r="C391" s="156"/>
      <c r="D391" s="156"/>
      <c r="E391" s="233"/>
      <c r="F391" s="234"/>
      <c r="G391" s="233"/>
      <c r="H391" s="163"/>
      <c r="I391" s="148"/>
      <c r="J391" s="148"/>
    </row>
    <row r="392" spans="1:10" ht="23.25">
      <c r="A392" s="136"/>
      <c r="B392" s="140"/>
      <c r="C392" s="156"/>
      <c r="D392" s="156"/>
      <c r="E392" s="233"/>
      <c r="F392" s="234"/>
      <c r="G392" s="233"/>
      <c r="H392" s="163"/>
      <c r="I392" s="148"/>
      <c r="J392" s="148"/>
    </row>
    <row r="393" spans="1:10" ht="23.25">
      <c r="A393" s="136"/>
      <c r="B393" s="140"/>
      <c r="C393" s="156"/>
      <c r="D393" s="156"/>
      <c r="E393" s="233"/>
      <c r="F393" s="234"/>
      <c r="G393" s="233"/>
      <c r="H393" s="163"/>
      <c r="I393" s="148"/>
      <c r="J393" s="148"/>
    </row>
    <row r="394" spans="1:10" ht="23.25">
      <c r="A394" s="136"/>
      <c r="B394" s="140"/>
      <c r="C394" s="156"/>
      <c r="D394" s="156"/>
      <c r="E394" s="233"/>
      <c r="F394" s="234"/>
      <c r="G394" s="233"/>
      <c r="H394" s="163"/>
      <c r="I394" s="148"/>
      <c r="J394" s="148"/>
    </row>
    <row r="395" spans="1:10" ht="23.25">
      <c r="A395" s="136"/>
      <c r="B395" s="140"/>
      <c r="C395" s="156"/>
      <c r="D395" s="156"/>
      <c r="E395" s="233"/>
      <c r="F395" s="234"/>
      <c r="G395" s="233"/>
      <c r="H395" s="163"/>
      <c r="I395" s="148"/>
      <c r="J395" s="148"/>
    </row>
    <row r="396" spans="1:10" ht="23.25">
      <c r="A396" s="136"/>
      <c r="B396" s="140"/>
      <c r="C396" s="156"/>
      <c r="D396" s="156"/>
      <c r="E396" s="233"/>
      <c r="F396" s="234"/>
      <c r="G396" s="233"/>
      <c r="H396" s="163"/>
      <c r="I396" s="148"/>
      <c r="J396" s="148"/>
    </row>
    <row r="397" spans="1:10" ht="23.25">
      <c r="A397" s="136"/>
      <c r="B397" s="140"/>
      <c r="C397" s="156"/>
      <c r="D397" s="156"/>
      <c r="E397" s="233"/>
      <c r="F397" s="234"/>
      <c r="G397" s="233"/>
      <c r="H397" s="163"/>
      <c r="I397" s="148"/>
      <c r="J397" s="148"/>
    </row>
    <row r="398" spans="1:10" ht="23.25">
      <c r="A398" s="136"/>
      <c r="B398" s="140"/>
      <c r="C398" s="156"/>
      <c r="D398" s="156"/>
      <c r="E398" s="233"/>
      <c r="F398" s="234"/>
      <c r="G398" s="233"/>
      <c r="H398" s="163"/>
      <c r="I398" s="148"/>
      <c r="J398" s="148"/>
    </row>
    <row r="399" spans="1:10" ht="23.25">
      <c r="A399" s="136"/>
      <c r="B399" s="140"/>
      <c r="C399" s="156"/>
      <c r="D399" s="156"/>
      <c r="E399" s="233"/>
      <c r="F399" s="234"/>
      <c r="G399" s="233"/>
      <c r="H399" s="163"/>
      <c r="I399" s="148"/>
      <c r="J399" s="148"/>
    </row>
    <row r="400" spans="1:10" ht="23.25">
      <c r="A400" s="136"/>
      <c r="B400" s="140"/>
      <c r="C400" s="156"/>
      <c r="D400" s="156"/>
      <c r="E400" s="233"/>
      <c r="F400" s="234"/>
      <c r="G400" s="233"/>
      <c r="H400" s="163"/>
      <c r="I400" s="148"/>
      <c r="J400" s="148"/>
    </row>
    <row r="401" spans="1:10" ht="23.25">
      <c r="A401" s="136"/>
      <c r="B401" s="140"/>
      <c r="C401" s="156"/>
      <c r="D401" s="156"/>
      <c r="E401" s="233"/>
      <c r="F401" s="234"/>
      <c r="G401" s="233"/>
      <c r="H401" s="163"/>
      <c r="I401" s="148"/>
      <c r="J401" s="148"/>
    </row>
    <row r="402" spans="1:10" ht="23.25">
      <c r="A402" s="136"/>
      <c r="B402" s="140"/>
      <c r="C402" s="156"/>
      <c r="D402" s="156"/>
      <c r="E402" s="233"/>
      <c r="F402" s="234"/>
      <c r="G402" s="233"/>
      <c r="H402" s="163"/>
      <c r="I402" s="148"/>
      <c r="J402" s="148"/>
    </row>
    <row r="403" spans="1:10" ht="23.25">
      <c r="A403" s="136"/>
      <c r="B403" s="140"/>
      <c r="C403" s="156"/>
      <c r="D403" s="156"/>
      <c r="E403" s="233"/>
      <c r="F403" s="234"/>
      <c r="G403" s="233"/>
      <c r="H403" s="163"/>
      <c r="I403" s="148"/>
      <c r="J403" s="148"/>
    </row>
    <row r="404" spans="1:10" ht="23.25">
      <c r="A404" s="136"/>
      <c r="B404" s="140"/>
      <c r="C404" s="156"/>
      <c r="D404" s="156"/>
      <c r="E404" s="233"/>
      <c r="F404" s="234"/>
      <c r="G404" s="233"/>
      <c r="H404" s="163"/>
      <c r="I404" s="148"/>
      <c r="J404" s="148"/>
    </row>
    <row r="405" spans="1:10" ht="23.25">
      <c r="A405" s="136"/>
      <c r="B405" s="140"/>
      <c r="C405" s="156"/>
      <c r="D405" s="156"/>
      <c r="E405" s="233"/>
      <c r="F405" s="234"/>
      <c r="G405" s="233"/>
      <c r="H405" s="163"/>
      <c r="I405" s="148"/>
      <c r="J405" s="148"/>
    </row>
    <row r="406" spans="1:10" ht="23.25">
      <c r="A406" s="136"/>
      <c r="B406" s="140"/>
      <c r="C406" s="156"/>
      <c r="D406" s="156"/>
      <c r="E406" s="233"/>
      <c r="F406" s="234"/>
      <c r="G406" s="233"/>
      <c r="H406" s="163"/>
      <c r="I406" s="148"/>
      <c r="J406" s="148"/>
    </row>
    <row r="407" spans="1:10" ht="23.25">
      <c r="A407" s="136"/>
      <c r="B407" s="140"/>
      <c r="C407" s="156"/>
      <c r="D407" s="156"/>
      <c r="E407" s="233"/>
      <c r="F407" s="234"/>
      <c r="G407" s="233"/>
      <c r="H407" s="163"/>
      <c r="I407" s="148"/>
      <c r="J407" s="148"/>
    </row>
    <row r="408" spans="1:10" ht="23.25">
      <c r="A408" s="136"/>
      <c r="B408" s="140"/>
      <c r="C408" s="156"/>
      <c r="D408" s="156"/>
      <c r="E408" s="233"/>
      <c r="F408" s="234"/>
      <c r="G408" s="233"/>
      <c r="H408" s="163"/>
      <c r="I408" s="148"/>
      <c r="J408" s="148"/>
    </row>
    <row r="409" spans="1:10" ht="23.25">
      <c r="A409" s="136"/>
      <c r="B409" s="140"/>
      <c r="C409" s="156"/>
      <c r="D409" s="156"/>
      <c r="E409" s="233"/>
      <c r="F409" s="234"/>
      <c r="G409" s="233"/>
      <c r="H409" s="163"/>
      <c r="I409" s="148"/>
      <c r="J409" s="148"/>
    </row>
    <row r="410" spans="1:10" ht="23.25">
      <c r="A410" s="136"/>
      <c r="B410" s="140"/>
      <c r="C410" s="156"/>
      <c r="D410" s="156"/>
      <c r="E410" s="233"/>
      <c r="F410" s="234"/>
      <c r="G410" s="233"/>
      <c r="H410" s="163"/>
      <c r="I410" s="148"/>
      <c r="J410" s="148"/>
    </row>
    <row r="411" spans="1:10" ht="23.25">
      <c r="A411" s="136"/>
      <c r="B411" s="140"/>
      <c r="C411" s="156"/>
      <c r="D411" s="156"/>
      <c r="E411" s="233"/>
      <c r="F411" s="234"/>
      <c r="G411" s="233"/>
      <c r="H411" s="163"/>
      <c r="I411" s="148"/>
      <c r="J411" s="148"/>
    </row>
    <row r="412" spans="1:10" ht="23.25">
      <c r="A412" s="136"/>
      <c r="B412" s="140"/>
      <c r="C412" s="156"/>
      <c r="D412" s="156"/>
      <c r="E412" s="233"/>
      <c r="F412" s="234"/>
      <c r="G412" s="233"/>
      <c r="H412" s="163"/>
      <c r="I412" s="148"/>
      <c r="J412" s="148"/>
    </row>
    <row r="413" spans="1:10" ht="23.25">
      <c r="A413" s="136"/>
      <c r="B413" s="140"/>
      <c r="C413" s="156"/>
      <c r="D413" s="156"/>
      <c r="E413" s="233"/>
      <c r="F413" s="234"/>
      <c r="G413" s="233"/>
      <c r="H413" s="163"/>
      <c r="I413" s="148"/>
      <c r="J413" s="148"/>
    </row>
    <row r="414" spans="1:10" ht="23.25">
      <c r="A414" s="136"/>
      <c r="B414" s="140"/>
      <c r="C414" s="156"/>
      <c r="D414" s="156"/>
      <c r="E414" s="233"/>
      <c r="F414" s="234"/>
      <c r="G414" s="233"/>
      <c r="H414" s="163"/>
      <c r="I414" s="148"/>
      <c r="J414" s="148"/>
    </row>
    <row r="415" spans="1:10" ht="23.25">
      <c r="A415" s="136"/>
      <c r="B415" s="140"/>
      <c r="C415" s="156"/>
      <c r="D415" s="156"/>
      <c r="E415" s="233"/>
      <c r="F415" s="234"/>
      <c r="G415" s="233"/>
      <c r="H415" s="163"/>
      <c r="I415" s="148"/>
      <c r="J415" s="148"/>
    </row>
    <row r="416" spans="1:10" ht="23.25">
      <c r="A416" s="136"/>
      <c r="B416" s="140"/>
      <c r="C416" s="156"/>
      <c r="D416" s="156"/>
      <c r="E416" s="233"/>
      <c r="F416" s="234"/>
      <c r="G416" s="233"/>
      <c r="H416" s="163"/>
      <c r="I416" s="148"/>
      <c r="J416" s="148"/>
    </row>
    <row r="417" spans="1:10" ht="23.25">
      <c r="A417" s="136"/>
      <c r="B417" s="140"/>
      <c r="C417" s="156"/>
      <c r="D417" s="156"/>
      <c r="E417" s="233"/>
      <c r="F417" s="234"/>
      <c r="G417" s="233"/>
      <c r="H417" s="163"/>
      <c r="I417" s="148"/>
      <c r="J417" s="148"/>
    </row>
    <row r="418" spans="1:10" ht="23.25">
      <c r="A418" s="136"/>
      <c r="B418" s="140"/>
      <c r="C418" s="156"/>
      <c r="D418" s="156"/>
      <c r="E418" s="233"/>
      <c r="F418" s="234"/>
      <c r="G418" s="233"/>
      <c r="H418" s="163"/>
      <c r="I418" s="148"/>
      <c r="J418" s="148"/>
    </row>
    <row r="419" spans="1:10" ht="23.25">
      <c r="A419" s="136"/>
      <c r="B419" s="140"/>
      <c r="C419" s="156"/>
      <c r="D419" s="156"/>
      <c r="E419" s="233"/>
      <c r="F419" s="234"/>
      <c r="G419" s="233"/>
      <c r="H419" s="163"/>
      <c r="I419" s="148"/>
      <c r="J419" s="148"/>
    </row>
    <row r="420" spans="1:10" ht="23.25">
      <c r="A420" s="136"/>
      <c r="B420" s="140"/>
      <c r="C420" s="156"/>
      <c r="D420" s="156"/>
      <c r="E420" s="233"/>
      <c r="F420" s="234"/>
      <c r="G420" s="233"/>
      <c r="H420" s="163"/>
      <c r="I420" s="148"/>
      <c r="J420" s="148"/>
    </row>
    <row r="421" spans="1:10" ht="23.25">
      <c r="A421" s="136"/>
      <c r="B421" s="140"/>
      <c r="C421" s="156"/>
      <c r="D421" s="156"/>
      <c r="E421" s="233"/>
      <c r="F421" s="234"/>
      <c r="G421" s="233"/>
      <c r="H421" s="163"/>
      <c r="I421" s="148"/>
      <c r="J421" s="148"/>
    </row>
    <row r="422" spans="1:10" ht="23.25">
      <c r="A422" s="136"/>
      <c r="B422" s="140"/>
      <c r="C422" s="156"/>
      <c r="D422" s="156"/>
      <c r="E422" s="233"/>
      <c r="F422" s="234"/>
      <c r="G422" s="233"/>
      <c r="H422" s="163"/>
      <c r="I422" s="148"/>
      <c r="J422" s="148"/>
    </row>
    <row r="423" spans="1:10" ht="23.25">
      <c r="A423" s="136"/>
      <c r="B423" s="140"/>
      <c r="C423" s="156"/>
      <c r="D423" s="156"/>
      <c r="E423" s="233"/>
      <c r="F423" s="234"/>
      <c r="G423" s="233"/>
      <c r="H423" s="163"/>
      <c r="I423" s="148"/>
      <c r="J423" s="148"/>
    </row>
    <row r="424" spans="1:10" ht="23.25">
      <c r="A424" s="136"/>
      <c r="B424" s="140"/>
      <c r="C424" s="156"/>
      <c r="D424" s="156"/>
      <c r="E424" s="233"/>
      <c r="F424" s="234"/>
      <c r="G424" s="233"/>
      <c r="H424" s="163"/>
      <c r="I424" s="148"/>
      <c r="J424" s="148"/>
    </row>
    <row r="425" spans="1:10" ht="23.25">
      <c r="A425" s="136"/>
      <c r="B425" s="140"/>
      <c r="C425" s="156"/>
      <c r="D425" s="156"/>
      <c r="E425" s="233"/>
      <c r="F425" s="234"/>
      <c r="G425" s="233"/>
      <c r="H425" s="163"/>
      <c r="I425" s="148"/>
      <c r="J425" s="148"/>
    </row>
    <row r="426" spans="1:10" ht="23.25">
      <c r="A426" s="136"/>
      <c r="B426" s="140"/>
      <c r="C426" s="156"/>
      <c r="D426" s="156"/>
      <c r="E426" s="233"/>
      <c r="F426" s="234"/>
      <c r="G426" s="233"/>
      <c r="H426" s="163"/>
      <c r="I426" s="148"/>
      <c r="J426" s="148"/>
    </row>
    <row r="427" spans="1:10" ht="23.25">
      <c r="A427" s="136"/>
      <c r="B427" s="140"/>
      <c r="C427" s="156"/>
      <c r="D427" s="156"/>
      <c r="E427" s="233"/>
      <c r="F427" s="234"/>
      <c r="G427" s="233"/>
      <c r="H427" s="163"/>
      <c r="I427" s="148"/>
      <c r="J427" s="148"/>
    </row>
    <row r="428" spans="1:10" ht="23.25">
      <c r="A428" s="136"/>
      <c r="B428" s="140"/>
      <c r="C428" s="156"/>
      <c r="D428" s="156"/>
      <c r="E428" s="233"/>
      <c r="F428" s="234"/>
      <c r="G428" s="233"/>
      <c r="H428" s="163"/>
      <c r="I428" s="148"/>
      <c r="J428" s="148"/>
    </row>
    <row r="429" spans="1:10" ht="23.25">
      <c r="A429" s="136"/>
      <c r="B429" s="140"/>
      <c r="C429" s="156"/>
      <c r="D429" s="156"/>
      <c r="E429" s="233"/>
      <c r="F429" s="234"/>
      <c r="G429" s="233"/>
      <c r="H429" s="163"/>
      <c r="I429" s="148"/>
      <c r="J429" s="148"/>
    </row>
    <row r="430" spans="1:10" ht="23.25">
      <c r="A430" s="136"/>
      <c r="B430" s="140"/>
      <c r="C430" s="156"/>
      <c r="D430" s="156"/>
      <c r="E430" s="233"/>
      <c r="F430" s="234"/>
      <c r="G430" s="233"/>
      <c r="H430" s="163"/>
      <c r="I430" s="148"/>
      <c r="J430" s="148"/>
    </row>
    <row r="431" spans="1:10" ht="23.25">
      <c r="A431" s="136"/>
      <c r="B431" s="140"/>
      <c r="C431" s="156"/>
      <c r="D431" s="156"/>
      <c r="E431" s="233"/>
      <c r="F431" s="234"/>
      <c r="G431" s="233"/>
      <c r="H431" s="163"/>
      <c r="I431" s="148"/>
      <c r="J431" s="148"/>
    </row>
    <row r="432" spans="1:10" ht="23.25">
      <c r="A432" s="136"/>
      <c r="B432" s="140"/>
      <c r="C432" s="156"/>
      <c r="D432" s="156"/>
      <c r="E432" s="233"/>
      <c r="F432" s="234"/>
      <c r="G432" s="233"/>
      <c r="H432" s="163"/>
      <c r="I432" s="148"/>
      <c r="J432" s="148"/>
    </row>
    <row r="433" spans="1:10" ht="23.25">
      <c r="A433" s="136"/>
      <c r="B433" s="140"/>
      <c r="C433" s="156"/>
      <c r="D433" s="156"/>
      <c r="E433" s="233"/>
      <c r="F433" s="234"/>
      <c r="G433" s="233"/>
      <c r="H433" s="163"/>
      <c r="I433" s="148"/>
      <c r="J433" s="148"/>
    </row>
    <row r="434" spans="1:10" ht="23.25">
      <c r="A434" s="136"/>
      <c r="B434" s="140"/>
      <c r="C434" s="156"/>
      <c r="D434" s="156"/>
      <c r="E434" s="233"/>
      <c r="F434" s="234"/>
      <c r="G434" s="233"/>
      <c r="H434" s="163"/>
      <c r="I434" s="148"/>
      <c r="J434" s="148"/>
    </row>
    <row r="435" spans="1:10" ht="23.25">
      <c r="A435" s="136"/>
      <c r="B435" s="140"/>
      <c r="C435" s="156"/>
      <c r="D435" s="156"/>
      <c r="E435" s="233"/>
      <c r="F435" s="234"/>
      <c r="G435" s="233"/>
      <c r="H435" s="163"/>
      <c r="I435" s="148"/>
      <c r="J435" s="148"/>
    </row>
    <row r="436" spans="1:10" ht="23.25">
      <c r="A436" s="136"/>
      <c r="B436" s="140"/>
      <c r="C436" s="156"/>
      <c r="D436" s="156"/>
      <c r="E436" s="233"/>
      <c r="F436" s="234"/>
      <c r="G436" s="233"/>
      <c r="H436" s="163"/>
      <c r="I436" s="148"/>
      <c r="J436" s="148"/>
    </row>
    <row r="437" spans="1:10" ht="23.25">
      <c r="A437" s="136"/>
      <c r="B437" s="140"/>
      <c r="C437" s="156"/>
      <c r="D437" s="156"/>
      <c r="E437" s="233"/>
      <c r="F437" s="234"/>
      <c r="G437" s="233"/>
      <c r="H437" s="163"/>
      <c r="I437" s="148"/>
      <c r="J437" s="148"/>
    </row>
    <row r="438" spans="1:10" ht="23.25">
      <c r="A438" s="136"/>
      <c r="B438" s="140"/>
      <c r="C438" s="156"/>
      <c r="D438" s="156"/>
      <c r="E438" s="233"/>
      <c r="F438" s="234"/>
      <c r="G438" s="233"/>
      <c r="H438" s="163"/>
      <c r="I438" s="148"/>
      <c r="J438" s="148"/>
    </row>
    <row r="439" spans="1:10" ht="23.25">
      <c r="A439" s="136"/>
      <c r="B439" s="140"/>
      <c r="C439" s="156"/>
      <c r="D439" s="156"/>
      <c r="E439" s="233"/>
      <c r="F439" s="234"/>
      <c r="G439" s="233"/>
      <c r="H439" s="163"/>
      <c r="I439" s="148"/>
      <c r="J439" s="148"/>
    </row>
    <row r="440" spans="1:10" ht="23.25">
      <c r="A440" s="136"/>
      <c r="B440" s="140"/>
      <c r="C440" s="156"/>
      <c r="D440" s="156"/>
      <c r="E440" s="233"/>
      <c r="F440" s="234"/>
      <c r="G440" s="233"/>
      <c r="H440" s="163"/>
      <c r="I440" s="148"/>
      <c r="J440" s="148"/>
    </row>
    <row r="441" spans="1:10" ht="23.25">
      <c r="A441" s="136"/>
      <c r="B441" s="140"/>
      <c r="C441" s="156"/>
      <c r="D441" s="156"/>
      <c r="E441" s="233"/>
      <c r="F441" s="234"/>
      <c r="G441" s="233"/>
      <c r="H441" s="163"/>
      <c r="I441" s="148"/>
      <c r="J441" s="148"/>
    </row>
    <row r="442" spans="1:10" ht="23.25">
      <c r="A442" s="136"/>
      <c r="B442" s="140"/>
      <c r="C442" s="156"/>
      <c r="D442" s="156"/>
      <c r="E442" s="233"/>
      <c r="F442" s="234"/>
      <c r="G442" s="233"/>
      <c r="H442" s="163"/>
      <c r="I442" s="148"/>
      <c r="J442" s="148"/>
    </row>
    <row r="443" spans="1:10" ht="23.25">
      <c r="A443" s="136"/>
      <c r="B443" s="140"/>
      <c r="C443" s="156"/>
      <c r="D443" s="156"/>
      <c r="E443" s="233"/>
      <c r="F443" s="234"/>
      <c r="G443" s="233"/>
      <c r="H443" s="163"/>
      <c r="I443" s="148"/>
      <c r="J443" s="148"/>
    </row>
    <row r="444" spans="1:10" ht="23.25">
      <c r="A444" s="136"/>
      <c r="B444" s="140"/>
      <c r="C444" s="156"/>
      <c r="D444" s="156"/>
      <c r="E444" s="233"/>
      <c r="F444" s="234"/>
      <c r="G444" s="233"/>
      <c r="H444" s="163"/>
      <c r="I444" s="148"/>
      <c r="J444" s="148"/>
    </row>
    <row r="445" spans="1:10" ht="23.25">
      <c r="A445" s="136"/>
      <c r="B445" s="140"/>
      <c r="C445" s="156"/>
      <c r="D445" s="156"/>
      <c r="E445" s="233"/>
      <c r="F445" s="234"/>
      <c r="G445" s="233"/>
      <c r="H445" s="163"/>
      <c r="I445" s="148"/>
      <c r="J445" s="148"/>
    </row>
    <row r="446" spans="1:10" ht="23.25">
      <c r="A446" s="136"/>
      <c r="B446" s="140"/>
      <c r="C446" s="156"/>
      <c r="D446" s="156"/>
      <c r="E446" s="233"/>
      <c r="F446" s="234"/>
      <c r="G446" s="233"/>
      <c r="H446" s="163"/>
      <c r="I446" s="148"/>
      <c r="J446" s="148"/>
    </row>
    <row r="447" spans="1:10" ht="23.25">
      <c r="A447" s="136"/>
      <c r="B447" s="140"/>
      <c r="C447" s="156"/>
      <c r="D447" s="156"/>
      <c r="E447" s="233"/>
      <c r="F447" s="234"/>
      <c r="G447" s="233"/>
      <c r="H447" s="163"/>
      <c r="I447" s="148"/>
      <c r="J447" s="148"/>
    </row>
    <row r="448" spans="1:10" ht="23.25">
      <c r="A448" s="136"/>
      <c r="B448" s="140"/>
      <c r="C448" s="156"/>
      <c r="D448" s="156"/>
      <c r="E448" s="233"/>
      <c r="F448" s="234"/>
      <c r="G448" s="233"/>
      <c r="H448" s="163"/>
      <c r="I448" s="148"/>
      <c r="J448" s="148"/>
    </row>
    <row r="449" spans="1:10" ht="23.25">
      <c r="A449" s="136"/>
      <c r="B449" s="140"/>
      <c r="C449" s="156"/>
      <c r="D449" s="156"/>
      <c r="E449" s="233"/>
      <c r="F449" s="234"/>
      <c r="G449" s="233"/>
      <c r="H449" s="163"/>
      <c r="I449" s="148"/>
      <c r="J449" s="148"/>
    </row>
    <row r="450" spans="1:10" ht="23.25">
      <c r="A450" s="136"/>
      <c r="B450" s="140"/>
      <c r="C450" s="156"/>
      <c r="D450" s="156"/>
      <c r="E450" s="233"/>
      <c r="F450" s="234"/>
      <c r="G450" s="233"/>
      <c r="H450" s="163"/>
      <c r="I450" s="148"/>
      <c r="J450" s="148"/>
    </row>
    <row r="451" spans="1:10" ht="23.25">
      <c r="A451" s="136"/>
      <c r="B451" s="140"/>
      <c r="C451" s="156"/>
      <c r="D451" s="156"/>
      <c r="E451" s="233"/>
      <c r="F451" s="234"/>
      <c r="G451" s="233"/>
      <c r="H451" s="163"/>
      <c r="I451" s="148"/>
      <c r="J451" s="148"/>
    </row>
    <row r="452" spans="1:10" ht="23.25">
      <c r="A452" s="136"/>
      <c r="B452" s="140"/>
      <c r="C452" s="156"/>
      <c r="D452" s="156"/>
      <c r="E452" s="233"/>
      <c r="F452" s="234"/>
      <c r="G452" s="233"/>
      <c r="H452" s="163"/>
      <c r="I452" s="148"/>
      <c r="J452" s="148"/>
    </row>
    <row r="453" spans="1:10" ht="23.25">
      <c r="A453" s="136"/>
      <c r="B453" s="140"/>
      <c r="C453" s="156"/>
      <c r="D453" s="156"/>
      <c r="E453" s="233"/>
      <c r="F453" s="234"/>
      <c r="G453" s="233"/>
      <c r="H453" s="163"/>
      <c r="I453" s="148"/>
      <c r="J453" s="148"/>
    </row>
    <row r="454" spans="1:10" ht="23.25">
      <c r="A454" s="136"/>
      <c r="B454" s="140"/>
      <c r="C454" s="156"/>
      <c r="D454" s="156"/>
      <c r="E454" s="233"/>
      <c r="F454" s="234"/>
      <c r="G454" s="233"/>
      <c r="H454" s="163"/>
      <c r="I454" s="148"/>
      <c r="J454" s="148"/>
    </row>
    <row r="455" spans="1:10" ht="23.25">
      <c r="A455" s="136"/>
      <c r="B455" s="140"/>
      <c r="C455" s="156"/>
      <c r="D455" s="156"/>
      <c r="E455" s="233"/>
      <c r="F455" s="234"/>
      <c r="G455" s="233"/>
      <c r="H455" s="163"/>
      <c r="I455" s="148"/>
      <c r="J455" s="148"/>
    </row>
    <row r="456" spans="1:10" ht="23.25">
      <c r="A456" s="136"/>
      <c r="B456" s="140"/>
      <c r="C456" s="156"/>
      <c r="D456" s="156"/>
      <c r="E456" s="233"/>
      <c r="F456" s="234"/>
      <c r="G456" s="233"/>
      <c r="H456" s="163"/>
      <c r="I456" s="148"/>
      <c r="J456" s="148"/>
    </row>
    <row r="457" spans="1:10" ht="23.25">
      <c r="A457" s="136"/>
      <c r="B457" s="140"/>
      <c r="C457" s="156"/>
      <c r="D457" s="156"/>
      <c r="E457" s="233"/>
      <c r="F457" s="234"/>
      <c r="G457" s="233"/>
      <c r="H457" s="163"/>
      <c r="I457" s="148"/>
      <c r="J457" s="148"/>
    </row>
    <row r="458" spans="1:10" ht="23.25">
      <c r="A458" s="136"/>
      <c r="B458" s="140"/>
      <c r="C458" s="156"/>
      <c r="D458" s="156"/>
      <c r="E458" s="233"/>
      <c r="F458" s="234"/>
      <c r="G458" s="233"/>
      <c r="H458" s="163"/>
      <c r="I458" s="148"/>
      <c r="J458" s="148"/>
    </row>
    <row r="459" spans="1:10" ht="23.25">
      <c r="A459" s="136"/>
      <c r="B459" s="140"/>
      <c r="C459" s="156"/>
      <c r="D459" s="156"/>
      <c r="E459" s="233"/>
      <c r="F459" s="234"/>
      <c r="G459" s="233"/>
      <c r="H459" s="163"/>
      <c r="I459" s="148"/>
      <c r="J459" s="148"/>
    </row>
    <row r="460" spans="1:10" ht="23.25">
      <c r="A460" s="136"/>
      <c r="B460" s="140"/>
      <c r="C460" s="156"/>
      <c r="D460" s="156"/>
      <c r="E460" s="233"/>
      <c r="F460" s="234"/>
      <c r="G460" s="233"/>
      <c r="H460" s="163"/>
      <c r="I460" s="148"/>
      <c r="J460" s="148"/>
    </row>
    <row r="461" spans="1:10" ht="23.25">
      <c r="A461" s="136"/>
      <c r="B461" s="140"/>
      <c r="C461" s="156"/>
      <c r="D461" s="156"/>
      <c r="E461" s="233"/>
      <c r="F461" s="234"/>
      <c r="G461" s="233"/>
      <c r="H461" s="163"/>
      <c r="I461" s="148"/>
      <c r="J461" s="148"/>
    </row>
    <row r="462" spans="1:10" ht="23.25">
      <c r="A462" s="136"/>
      <c r="B462" s="140"/>
      <c r="C462" s="156"/>
      <c r="D462" s="156"/>
      <c r="E462" s="233"/>
      <c r="F462" s="234"/>
      <c r="G462" s="233"/>
      <c r="H462" s="163"/>
      <c r="I462" s="148"/>
      <c r="J462" s="148"/>
    </row>
    <row r="463" spans="1:10" ht="23.25">
      <c r="A463" s="136"/>
      <c r="B463" s="140"/>
      <c r="C463" s="156"/>
      <c r="D463" s="156"/>
      <c r="E463" s="233"/>
      <c r="F463" s="234"/>
      <c r="G463" s="233"/>
      <c r="H463" s="163"/>
      <c r="I463" s="148"/>
      <c r="J463" s="148"/>
    </row>
    <row r="464" spans="1:10" ht="23.25">
      <c r="A464" s="136"/>
      <c r="B464" s="140"/>
      <c r="C464" s="156"/>
      <c r="D464" s="156"/>
      <c r="E464" s="233"/>
      <c r="F464" s="234"/>
      <c r="G464" s="233"/>
      <c r="H464" s="163"/>
      <c r="I464" s="148"/>
      <c r="J464" s="148"/>
    </row>
    <row r="465" spans="1:10" ht="23.25">
      <c r="A465" s="136"/>
      <c r="B465" s="140"/>
      <c r="C465" s="156"/>
      <c r="D465" s="156"/>
      <c r="E465" s="233"/>
      <c r="F465" s="234"/>
      <c r="G465" s="233"/>
      <c r="H465" s="163"/>
      <c r="I465" s="148"/>
      <c r="J465" s="148"/>
    </row>
    <row r="466" spans="1:10" ht="23.25">
      <c r="A466" s="136"/>
      <c r="B466" s="140"/>
      <c r="C466" s="156"/>
      <c r="D466" s="156"/>
      <c r="E466" s="233"/>
      <c r="F466" s="234"/>
      <c r="G466" s="233"/>
      <c r="H466" s="163"/>
      <c r="I466" s="148"/>
      <c r="J466" s="148"/>
    </row>
    <row r="467" spans="1:10" ht="23.25">
      <c r="A467" s="136"/>
      <c r="B467" s="140"/>
      <c r="C467" s="156"/>
      <c r="D467" s="156"/>
      <c r="E467" s="233"/>
      <c r="F467" s="234"/>
      <c r="G467" s="233"/>
      <c r="H467" s="163"/>
      <c r="I467" s="148"/>
      <c r="J467" s="148"/>
    </row>
    <row r="468" spans="1:10" ht="23.25">
      <c r="A468" s="136"/>
      <c r="B468" s="140"/>
      <c r="C468" s="156"/>
      <c r="D468" s="156"/>
      <c r="E468" s="233"/>
      <c r="F468" s="234"/>
      <c r="G468" s="233"/>
      <c r="H468" s="163"/>
      <c r="I468" s="148"/>
      <c r="J468" s="148"/>
    </row>
    <row r="469" spans="1:10" ht="23.25">
      <c r="A469" s="136"/>
      <c r="B469" s="140"/>
      <c r="C469" s="156"/>
      <c r="D469" s="156"/>
      <c r="E469" s="233"/>
      <c r="F469" s="234"/>
      <c r="G469" s="233"/>
      <c r="H469" s="163"/>
      <c r="I469" s="148"/>
      <c r="J469" s="148"/>
    </row>
    <row r="470" spans="1:10" ht="23.25">
      <c r="A470" s="136"/>
      <c r="B470" s="140"/>
      <c r="C470" s="156"/>
      <c r="D470" s="156"/>
      <c r="E470" s="233"/>
      <c r="F470" s="234"/>
      <c r="G470" s="233"/>
      <c r="H470" s="163"/>
      <c r="I470" s="148"/>
      <c r="J470" s="148"/>
    </row>
    <row r="471" spans="1:10" ht="23.25">
      <c r="A471" s="136"/>
      <c r="B471" s="140"/>
      <c r="C471" s="156"/>
      <c r="D471" s="156"/>
      <c r="E471" s="233"/>
      <c r="F471" s="234"/>
      <c r="G471" s="233"/>
      <c r="H471" s="163"/>
      <c r="I471" s="148"/>
      <c r="J471" s="148"/>
    </row>
    <row r="472" spans="1:10" ht="23.25">
      <c r="A472" s="136"/>
      <c r="B472" s="140"/>
      <c r="C472" s="156"/>
      <c r="D472" s="156"/>
      <c r="E472" s="233"/>
      <c r="F472" s="234"/>
      <c r="G472" s="233"/>
      <c r="H472" s="163"/>
      <c r="I472" s="148"/>
      <c r="J472" s="148"/>
    </row>
    <row r="473" spans="1:10" ht="23.25">
      <c r="A473" s="136"/>
      <c r="B473" s="140"/>
      <c r="C473" s="156"/>
      <c r="D473" s="156"/>
      <c r="E473" s="233"/>
      <c r="F473" s="234"/>
      <c r="G473" s="233"/>
      <c r="H473" s="163"/>
      <c r="I473" s="148"/>
      <c r="J473" s="148"/>
    </row>
    <row r="474" spans="1:10" ht="23.25">
      <c r="A474" s="136"/>
      <c r="B474" s="140"/>
      <c r="C474" s="156"/>
      <c r="D474" s="156"/>
      <c r="E474" s="233"/>
      <c r="F474" s="234"/>
      <c r="G474" s="233"/>
      <c r="H474" s="163"/>
      <c r="I474" s="148"/>
      <c r="J474" s="148"/>
    </row>
    <row r="475" spans="1:10" ht="23.25">
      <c r="A475" s="136"/>
      <c r="B475" s="140"/>
      <c r="C475" s="156"/>
      <c r="D475" s="156"/>
      <c r="E475" s="233"/>
      <c r="F475" s="234"/>
      <c r="G475" s="233"/>
      <c r="H475" s="163"/>
      <c r="I475" s="148"/>
      <c r="J475" s="148"/>
    </row>
    <row r="476" spans="1:10" ht="23.25">
      <c r="A476" s="136"/>
      <c r="B476" s="140"/>
      <c r="C476" s="156"/>
      <c r="D476" s="156"/>
      <c r="E476" s="233"/>
      <c r="F476" s="234"/>
      <c r="G476" s="233"/>
      <c r="H476" s="163"/>
      <c r="I476" s="148"/>
      <c r="J476" s="148"/>
    </row>
    <row r="477" spans="1:10" ht="23.25">
      <c r="A477" s="136"/>
      <c r="B477" s="140"/>
      <c r="C477" s="156"/>
      <c r="D477" s="156"/>
      <c r="E477" s="233"/>
      <c r="F477" s="234"/>
      <c r="G477" s="233"/>
      <c r="H477" s="163"/>
      <c r="I477" s="148"/>
      <c r="J477" s="148"/>
    </row>
    <row r="478" spans="1:10" ht="23.25">
      <c r="A478" s="136"/>
      <c r="B478" s="140"/>
      <c r="C478" s="156"/>
      <c r="D478" s="156"/>
      <c r="E478" s="233"/>
      <c r="F478" s="234"/>
      <c r="G478" s="233"/>
      <c r="H478" s="163"/>
      <c r="I478" s="148"/>
      <c r="J478" s="148"/>
    </row>
    <row r="479" spans="1:10" ht="23.25">
      <c r="A479" s="136"/>
      <c r="B479" s="140"/>
      <c r="C479" s="156"/>
      <c r="D479" s="156"/>
      <c r="E479" s="233"/>
      <c r="F479" s="234"/>
      <c r="G479" s="233"/>
      <c r="H479" s="163"/>
      <c r="I479" s="148"/>
      <c r="J479" s="148"/>
    </row>
    <row r="480" spans="1:10" ht="23.25">
      <c r="A480" s="136"/>
      <c r="B480" s="140"/>
      <c r="C480" s="156"/>
      <c r="D480" s="156"/>
      <c r="E480" s="233"/>
      <c r="F480" s="234"/>
      <c r="G480" s="233"/>
      <c r="H480" s="163"/>
      <c r="I480" s="148"/>
      <c r="J480" s="148"/>
    </row>
    <row r="481" spans="1:10" ht="23.25">
      <c r="A481" s="136"/>
      <c r="B481" s="140"/>
      <c r="C481" s="156"/>
      <c r="D481" s="156"/>
      <c r="E481" s="233"/>
      <c r="F481" s="234"/>
      <c r="G481" s="233"/>
      <c r="H481" s="163"/>
      <c r="I481" s="148"/>
      <c r="J481" s="148"/>
    </row>
    <row r="482" spans="1:10" ht="23.25">
      <c r="A482" s="136"/>
      <c r="B482" s="140"/>
      <c r="C482" s="156"/>
      <c r="D482" s="156"/>
      <c r="E482" s="233"/>
      <c r="F482" s="234"/>
      <c r="G482" s="233"/>
      <c r="H482" s="163"/>
      <c r="I482" s="148"/>
      <c r="J482" s="148"/>
    </row>
    <row r="483" spans="1:10" ht="23.25">
      <c r="A483" s="136"/>
      <c r="B483" s="140"/>
      <c r="C483" s="156"/>
      <c r="D483" s="156"/>
      <c r="E483" s="233"/>
      <c r="F483" s="234"/>
      <c r="G483" s="233"/>
      <c r="H483" s="163"/>
      <c r="I483" s="148"/>
      <c r="J483" s="148"/>
    </row>
    <row r="484" spans="1:10" ht="23.25">
      <c r="A484" s="136"/>
      <c r="B484" s="140"/>
      <c r="C484" s="156"/>
      <c r="D484" s="156"/>
      <c r="E484" s="233"/>
      <c r="F484" s="234"/>
      <c r="G484" s="233"/>
      <c r="H484" s="163"/>
      <c r="I484" s="148"/>
      <c r="J484" s="148"/>
    </row>
    <row r="485" spans="1:10" ht="23.25">
      <c r="A485" s="136"/>
      <c r="B485" s="140"/>
      <c r="C485" s="156"/>
      <c r="D485" s="156"/>
      <c r="E485" s="233"/>
      <c r="F485" s="234"/>
      <c r="G485" s="233"/>
      <c r="H485" s="163"/>
      <c r="I485" s="148"/>
      <c r="J485" s="148"/>
    </row>
    <row r="486" spans="1:10" ht="23.25">
      <c r="A486" s="136"/>
      <c r="B486" s="140"/>
      <c r="C486" s="156"/>
      <c r="D486" s="156"/>
      <c r="E486" s="233"/>
      <c r="F486" s="234"/>
      <c r="G486" s="233"/>
      <c r="H486" s="163"/>
      <c r="I486" s="148"/>
      <c r="J486" s="148"/>
    </row>
    <row r="487" spans="1:10" ht="23.25">
      <c r="A487" s="136"/>
      <c r="B487" s="140"/>
      <c r="C487" s="156"/>
      <c r="D487" s="156"/>
      <c r="E487" s="233"/>
      <c r="F487" s="234"/>
      <c r="G487" s="233"/>
      <c r="H487" s="163"/>
      <c r="I487" s="148"/>
      <c r="J487" s="148"/>
    </row>
    <row r="488" spans="1:10" ht="23.25">
      <c r="A488" s="136"/>
      <c r="B488" s="140"/>
      <c r="C488" s="156"/>
      <c r="D488" s="156"/>
      <c r="E488" s="233"/>
      <c r="F488" s="234"/>
      <c r="G488" s="233"/>
      <c r="H488" s="163"/>
      <c r="I488" s="148"/>
      <c r="J488" s="148"/>
    </row>
    <row r="489" spans="1:10" ht="23.25">
      <c r="A489" s="136"/>
      <c r="B489" s="140"/>
      <c r="C489" s="156"/>
      <c r="D489" s="156"/>
      <c r="E489" s="233"/>
      <c r="F489" s="234"/>
      <c r="G489" s="233"/>
      <c r="H489" s="163"/>
      <c r="I489" s="148"/>
      <c r="J489" s="148"/>
    </row>
    <row r="490" spans="1:10" ht="23.25">
      <c r="A490" s="136"/>
      <c r="B490" s="140"/>
      <c r="C490" s="156"/>
      <c r="D490" s="156"/>
      <c r="E490" s="233"/>
      <c r="F490" s="234"/>
      <c r="G490" s="233"/>
      <c r="H490" s="163"/>
      <c r="I490" s="148"/>
      <c r="J490" s="148"/>
    </row>
    <row r="491" spans="1:10" ht="23.25">
      <c r="A491" s="136"/>
      <c r="B491" s="140"/>
      <c r="C491" s="156"/>
      <c r="D491" s="156"/>
      <c r="E491" s="233"/>
      <c r="F491" s="234"/>
      <c r="G491" s="233"/>
      <c r="H491" s="163"/>
      <c r="I491" s="148"/>
      <c r="J491" s="148"/>
    </row>
    <row r="492" spans="1:10" ht="23.25">
      <c r="A492" s="136"/>
      <c r="B492" s="140"/>
      <c r="C492" s="156"/>
      <c r="D492" s="156"/>
      <c r="E492" s="233"/>
      <c r="F492" s="234"/>
      <c r="G492" s="233"/>
      <c r="H492" s="163"/>
      <c r="I492" s="148"/>
      <c r="J492" s="148"/>
    </row>
    <row r="493" spans="1:10" ht="23.25">
      <c r="A493" s="136"/>
      <c r="B493" s="140"/>
      <c r="C493" s="156"/>
      <c r="D493" s="156"/>
      <c r="E493" s="233"/>
      <c r="F493" s="234"/>
      <c r="G493" s="233"/>
      <c r="H493" s="163"/>
      <c r="I493" s="148"/>
      <c r="J493" s="148"/>
    </row>
    <row r="494" spans="1:10" ht="23.25">
      <c r="A494" s="136"/>
      <c r="B494" s="140"/>
      <c r="C494" s="156"/>
      <c r="D494" s="156"/>
      <c r="E494" s="233"/>
      <c r="F494" s="234"/>
      <c r="G494" s="233"/>
      <c r="H494" s="163"/>
      <c r="I494" s="148"/>
      <c r="J494" s="148"/>
    </row>
    <row r="495" spans="1:10" ht="23.25">
      <c r="A495" s="136"/>
      <c r="B495" s="140"/>
      <c r="C495" s="156"/>
      <c r="D495" s="156"/>
      <c r="E495" s="233"/>
      <c r="F495" s="234"/>
      <c r="G495" s="233"/>
      <c r="H495" s="163"/>
      <c r="I495" s="148"/>
      <c r="J495" s="148"/>
    </row>
    <row r="496" spans="1:10" ht="23.25">
      <c r="A496" s="136"/>
      <c r="B496" s="140"/>
      <c r="C496" s="156"/>
      <c r="D496" s="156"/>
      <c r="E496" s="233"/>
      <c r="F496" s="234"/>
      <c r="G496" s="233"/>
      <c r="H496" s="163"/>
      <c r="I496" s="148"/>
      <c r="J496" s="148"/>
    </row>
    <row r="497" spans="1:10" ht="23.25">
      <c r="A497" s="136"/>
      <c r="B497" s="140"/>
      <c r="C497" s="156"/>
      <c r="D497" s="156"/>
      <c r="E497" s="233"/>
      <c r="F497" s="234"/>
      <c r="G497" s="233"/>
      <c r="H497" s="163"/>
      <c r="I497" s="148"/>
      <c r="J497" s="148"/>
    </row>
    <row r="498" spans="1:10" ht="23.25">
      <c r="A498" s="136"/>
      <c r="B498" s="140"/>
      <c r="C498" s="156"/>
      <c r="D498" s="156"/>
      <c r="E498" s="233"/>
      <c r="F498" s="234"/>
      <c r="G498" s="233"/>
      <c r="H498" s="163"/>
      <c r="I498" s="148"/>
      <c r="J498" s="148"/>
    </row>
    <row r="499" spans="1:10" ht="23.25">
      <c r="A499" s="136"/>
      <c r="B499" s="140"/>
      <c r="C499" s="156"/>
      <c r="D499" s="156"/>
      <c r="E499" s="233"/>
      <c r="F499" s="234"/>
      <c r="G499" s="233"/>
      <c r="H499" s="163"/>
      <c r="I499" s="148"/>
      <c r="J499" s="148"/>
    </row>
    <row r="500" spans="1:10" ht="23.25">
      <c r="A500" s="136"/>
      <c r="B500" s="140"/>
      <c r="C500" s="156"/>
      <c r="D500" s="156"/>
      <c r="E500" s="233"/>
      <c r="F500" s="234"/>
      <c r="G500" s="233"/>
      <c r="H500" s="163"/>
      <c r="I500" s="148"/>
      <c r="J500" s="148"/>
    </row>
    <row r="501" spans="1:10" ht="23.25">
      <c r="A501" s="136"/>
      <c r="B501" s="140"/>
      <c r="C501" s="156"/>
      <c r="D501" s="156"/>
      <c r="E501" s="233"/>
      <c r="F501" s="234"/>
      <c r="G501" s="233"/>
      <c r="H501" s="163"/>
      <c r="I501" s="148"/>
      <c r="J501" s="148"/>
    </row>
    <row r="502" spans="1:10" ht="23.25">
      <c r="A502" s="136"/>
      <c r="B502" s="140"/>
      <c r="C502" s="156"/>
      <c r="D502" s="156"/>
      <c r="E502" s="233"/>
      <c r="F502" s="234"/>
      <c r="G502" s="233"/>
      <c r="H502" s="163"/>
      <c r="I502" s="148"/>
      <c r="J502" s="148"/>
    </row>
    <row r="503" spans="1:10" ht="23.25">
      <c r="A503" s="136"/>
      <c r="B503" s="140"/>
      <c r="C503" s="156"/>
      <c r="D503" s="156"/>
      <c r="E503" s="233"/>
      <c r="F503" s="234"/>
      <c r="G503" s="233"/>
      <c r="H503" s="163"/>
      <c r="I503" s="148"/>
      <c r="J503" s="148"/>
    </row>
    <row r="504" spans="1:10" ht="23.25">
      <c r="A504" s="136"/>
      <c r="B504" s="140"/>
      <c r="C504" s="156"/>
      <c r="D504" s="156"/>
      <c r="E504" s="233"/>
      <c r="F504" s="234"/>
      <c r="G504" s="233"/>
      <c r="H504" s="163"/>
      <c r="I504" s="148"/>
      <c r="J504" s="148"/>
    </row>
    <row r="505" spans="1:10" ht="23.25">
      <c r="A505" s="136"/>
      <c r="B505" s="140"/>
      <c r="C505" s="156"/>
      <c r="D505" s="156"/>
      <c r="E505" s="233"/>
      <c r="F505" s="234"/>
      <c r="G505" s="233"/>
      <c r="H505" s="163"/>
      <c r="I505" s="148"/>
      <c r="J505" s="148"/>
    </row>
    <row r="506" spans="1:10" ht="23.25">
      <c r="A506" s="136"/>
      <c r="B506" s="140"/>
      <c r="C506" s="156"/>
      <c r="D506" s="156"/>
      <c r="E506" s="233"/>
      <c r="F506" s="234"/>
      <c r="G506" s="233"/>
      <c r="H506" s="163"/>
      <c r="I506" s="148"/>
      <c r="J506" s="148"/>
    </row>
    <row r="507" spans="1:10" ht="23.25">
      <c r="A507" s="136"/>
      <c r="B507" s="140"/>
      <c r="C507" s="156"/>
      <c r="D507" s="156"/>
      <c r="E507" s="233"/>
      <c r="F507" s="234"/>
      <c r="G507" s="233"/>
      <c r="H507" s="163"/>
      <c r="I507" s="148"/>
      <c r="J507" s="148"/>
    </row>
    <row r="508" spans="1:10" ht="23.25">
      <c r="A508" s="136"/>
      <c r="B508" s="140"/>
      <c r="C508" s="156"/>
      <c r="D508" s="156"/>
      <c r="E508" s="233"/>
      <c r="F508" s="234"/>
      <c r="G508" s="233"/>
      <c r="H508" s="163"/>
      <c r="I508" s="148"/>
      <c r="J508" s="148"/>
    </row>
    <row r="509" spans="1:10" ht="23.25">
      <c r="A509" s="136"/>
      <c r="B509" s="140"/>
      <c r="C509" s="156"/>
      <c r="D509" s="156"/>
      <c r="E509" s="233"/>
      <c r="F509" s="234"/>
      <c r="G509" s="233"/>
      <c r="H509" s="163"/>
      <c r="I509" s="148"/>
      <c r="J509" s="148"/>
    </row>
    <row r="510" spans="1:10" ht="23.25">
      <c r="A510" s="136"/>
      <c r="B510" s="140"/>
      <c r="C510" s="156"/>
      <c r="D510" s="156"/>
      <c r="E510" s="233"/>
      <c r="F510" s="234"/>
      <c r="G510" s="233"/>
      <c r="H510" s="163"/>
      <c r="I510" s="148"/>
      <c r="J510" s="148"/>
    </row>
    <row r="511" spans="1:10" ht="23.25">
      <c r="A511" s="136"/>
      <c r="B511" s="140"/>
      <c r="C511" s="156"/>
      <c r="D511" s="156"/>
      <c r="E511" s="233"/>
      <c r="F511" s="234"/>
      <c r="G511" s="233"/>
      <c r="H511" s="163"/>
      <c r="I511" s="148"/>
      <c r="J511" s="148"/>
    </row>
    <row r="512" spans="1:10" ht="23.25">
      <c r="A512" s="136"/>
      <c r="B512" s="140"/>
      <c r="C512" s="156"/>
      <c r="D512" s="156"/>
      <c r="E512" s="233"/>
      <c r="F512" s="234"/>
      <c r="G512" s="233"/>
      <c r="H512" s="163"/>
      <c r="I512" s="148"/>
      <c r="J512" s="148"/>
    </row>
    <row r="513" spans="1:10" ht="23.25">
      <c r="A513" s="136"/>
      <c r="B513" s="140"/>
      <c r="C513" s="156"/>
      <c r="D513" s="156"/>
      <c r="E513" s="233"/>
      <c r="F513" s="234"/>
      <c r="G513" s="233"/>
      <c r="H513" s="163"/>
      <c r="I513" s="148"/>
      <c r="J513" s="148"/>
    </row>
    <row r="514" spans="1:10" ht="23.25">
      <c r="A514" s="136"/>
      <c r="B514" s="140"/>
      <c r="C514" s="156"/>
      <c r="D514" s="156"/>
      <c r="E514" s="233"/>
      <c r="F514" s="234"/>
      <c r="G514" s="233"/>
      <c r="H514" s="163"/>
      <c r="I514" s="148"/>
      <c r="J514" s="148"/>
    </row>
    <row r="515" spans="1:10" ht="23.25">
      <c r="A515" s="136"/>
      <c r="B515" s="140"/>
      <c r="C515" s="156"/>
      <c r="D515" s="156"/>
      <c r="E515" s="233"/>
      <c r="F515" s="234"/>
      <c r="G515" s="233"/>
      <c r="H515" s="163"/>
      <c r="I515" s="148"/>
      <c r="J515" s="148"/>
    </row>
    <row r="516" spans="1:10" ht="23.25">
      <c r="A516" s="136"/>
      <c r="B516" s="140"/>
      <c r="C516" s="156"/>
      <c r="D516" s="156"/>
      <c r="E516" s="233"/>
      <c r="F516" s="234"/>
      <c r="G516" s="233"/>
      <c r="H516" s="163"/>
      <c r="I516" s="148"/>
      <c r="J516" s="148"/>
    </row>
    <row r="517" spans="1:10" ht="23.25">
      <c r="A517" s="136"/>
      <c r="B517" s="140"/>
      <c r="C517" s="156"/>
      <c r="D517" s="156"/>
      <c r="E517" s="233"/>
      <c r="F517" s="234"/>
      <c r="G517" s="233"/>
      <c r="H517" s="163"/>
      <c r="I517" s="148"/>
      <c r="J517" s="148"/>
    </row>
    <row r="518" spans="1:10" ht="23.25">
      <c r="A518" s="136"/>
      <c r="B518" s="140"/>
      <c r="C518" s="156"/>
      <c r="D518" s="156"/>
      <c r="E518" s="233"/>
      <c r="F518" s="234"/>
      <c r="G518" s="233"/>
      <c r="H518" s="163"/>
      <c r="I518" s="148"/>
      <c r="J518" s="148"/>
    </row>
    <row r="519" spans="1:10" ht="23.25">
      <c r="A519" s="136"/>
      <c r="B519" s="140"/>
      <c r="C519" s="156"/>
      <c r="D519" s="156"/>
      <c r="E519" s="233"/>
      <c r="F519" s="234"/>
      <c r="G519" s="233"/>
      <c r="H519" s="163"/>
      <c r="I519" s="148"/>
      <c r="J519" s="148"/>
    </row>
    <row r="520" spans="1:10" ht="23.25">
      <c r="A520" s="136"/>
      <c r="B520" s="140"/>
      <c r="C520" s="156"/>
      <c r="D520" s="156"/>
      <c r="E520" s="233"/>
      <c r="F520" s="234"/>
      <c r="G520" s="233"/>
      <c r="H520" s="163"/>
      <c r="I520" s="148"/>
      <c r="J520" s="148"/>
    </row>
    <row r="521" spans="1:10" ht="23.25">
      <c r="A521" s="136"/>
      <c r="B521" s="140"/>
      <c r="C521" s="156"/>
      <c r="D521" s="156"/>
      <c r="E521" s="233"/>
      <c r="F521" s="234"/>
      <c r="G521" s="233"/>
      <c r="H521" s="163"/>
      <c r="I521" s="148"/>
      <c r="J521" s="148"/>
    </row>
    <row r="522" spans="1:10" ht="23.25">
      <c r="A522" s="136"/>
      <c r="B522" s="140"/>
      <c r="C522" s="156"/>
      <c r="D522" s="156"/>
      <c r="E522" s="233"/>
      <c r="F522" s="234"/>
      <c r="G522" s="233"/>
      <c r="H522" s="163"/>
      <c r="I522" s="148"/>
      <c r="J522" s="148"/>
    </row>
    <row r="523" spans="1:10" ht="23.25">
      <c r="A523" s="136"/>
      <c r="B523" s="140"/>
      <c r="C523" s="156"/>
      <c r="D523" s="156"/>
      <c r="E523" s="233"/>
      <c r="F523" s="234"/>
      <c r="G523" s="233"/>
      <c r="H523" s="163"/>
      <c r="I523" s="148"/>
      <c r="J523" s="148"/>
    </row>
    <row r="524" spans="1:10" ht="23.25">
      <c r="A524" s="136"/>
      <c r="B524" s="140"/>
      <c r="C524" s="156"/>
      <c r="D524" s="156"/>
      <c r="E524" s="233"/>
      <c r="F524" s="234"/>
      <c r="G524" s="233"/>
      <c r="H524" s="163"/>
      <c r="I524" s="148"/>
      <c r="J524" s="148"/>
    </row>
    <row r="525" spans="1:10" ht="23.25">
      <c r="A525" s="136"/>
      <c r="B525" s="140"/>
      <c r="C525" s="156"/>
      <c r="D525" s="156"/>
      <c r="E525" s="233"/>
      <c r="F525" s="234"/>
      <c r="G525" s="233"/>
      <c r="H525" s="163"/>
      <c r="I525" s="148"/>
      <c r="J525" s="148"/>
    </row>
    <row r="526" spans="1:10" ht="23.25">
      <c r="A526" s="136"/>
      <c r="B526" s="140"/>
      <c r="C526" s="156"/>
      <c r="D526" s="156"/>
      <c r="E526" s="233"/>
      <c r="F526" s="234"/>
      <c r="G526" s="233"/>
      <c r="H526" s="163"/>
      <c r="I526" s="148"/>
      <c r="J526" s="148"/>
    </row>
    <row r="527" spans="1:10" ht="23.25">
      <c r="A527" s="136"/>
      <c r="B527" s="140"/>
      <c r="C527" s="156"/>
      <c r="D527" s="156"/>
      <c r="E527" s="233"/>
      <c r="F527" s="234"/>
      <c r="G527" s="233"/>
      <c r="H527" s="163"/>
      <c r="I527" s="148"/>
      <c r="J527" s="148"/>
    </row>
    <row r="528" spans="1:10" ht="23.25">
      <c r="A528" s="136"/>
      <c r="B528" s="140"/>
      <c r="C528" s="156"/>
      <c r="D528" s="156"/>
      <c r="E528" s="233"/>
      <c r="F528" s="234"/>
      <c r="G528" s="233"/>
      <c r="H528" s="163"/>
      <c r="I528" s="148"/>
      <c r="J528" s="148"/>
    </row>
    <row r="529" spans="1:10" ht="23.25">
      <c r="A529" s="136"/>
      <c r="B529" s="140"/>
      <c r="C529" s="156"/>
      <c r="D529" s="156"/>
      <c r="E529" s="233"/>
      <c r="F529" s="234"/>
      <c r="G529" s="233"/>
      <c r="H529" s="163"/>
      <c r="I529" s="148"/>
      <c r="J529" s="148"/>
    </row>
    <row r="530" spans="1:10" ht="23.25">
      <c r="A530" s="136"/>
      <c r="B530" s="140"/>
      <c r="C530" s="156"/>
      <c r="D530" s="156"/>
      <c r="E530" s="233"/>
      <c r="F530" s="234"/>
      <c r="G530" s="233"/>
      <c r="H530" s="163"/>
      <c r="I530" s="148"/>
      <c r="J530" s="148"/>
    </row>
    <row r="531" spans="1:10" ht="23.25">
      <c r="A531" s="136"/>
      <c r="B531" s="140"/>
      <c r="C531" s="156"/>
      <c r="D531" s="156"/>
      <c r="E531" s="233"/>
      <c r="F531" s="234"/>
      <c r="G531" s="233"/>
      <c r="H531" s="163"/>
      <c r="I531" s="148"/>
      <c r="J531" s="148"/>
    </row>
    <row r="532" spans="1:10" ht="23.25">
      <c r="A532" s="136"/>
      <c r="B532" s="140"/>
      <c r="C532" s="156"/>
      <c r="D532" s="156"/>
      <c r="E532" s="233"/>
      <c r="F532" s="234"/>
      <c r="G532" s="233"/>
      <c r="H532" s="163"/>
      <c r="I532" s="148"/>
      <c r="J532" s="148"/>
    </row>
    <row r="533" spans="1:10" ht="23.25">
      <c r="A533" s="136"/>
      <c r="B533" s="140"/>
      <c r="C533" s="156"/>
      <c r="D533" s="156"/>
      <c r="E533" s="233"/>
      <c r="F533" s="234"/>
      <c r="G533" s="233"/>
      <c r="H533" s="163"/>
      <c r="I533" s="148"/>
      <c r="J533" s="148"/>
    </row>
    <row r="534" spans="1:10" ht="23.25">
      <c r="A534" s="136"/>
      <c r="B534" s="140"/>
      <c r="C534" s="156"/>
      <c r="D534" s="156"/>
      <c r="E534" s="233"/>
      <c r="F534" s="234"/>
      <c r="G534" s="233"/>
      <c r="H534" s="163"/>
      <c r="I534" s="148"/>
      <c r="J534" s="148"/>
    </row>
    <row r="535" spans="1:10" ht="23.25">
      <c r="A535" s="136"/>
      <c r="B535" s="140"/>
      <c r="C535" s="156"/>
      <c r="D535" s="156"/>
      <c r="E535" s="233"/>
      <c r="F535" s="234"/>
      <c r="G535" s="233"/>
      <c r="H535" s="163"/>
      <c r="I535" s="148"/>
      <c r="J535" s="148"/>
    </row>
    <row r="536" spans="1:10" ht="23.25">
      <c r="A536" s="136"/>
      <c r="B536" s="140"/>
      <c r="C536" s="156"/>
      <c r="D536" s="156"/>
      <c r="E536" s="233"/>
      <c r="F536" s="234"/>
      <c r="G536" s="233"/>
      <c r="H536" s="163"/>
      <c r="I536" s="148"/>
      <c r="J536" s="148"/>
    </row>
    <row r="537" spans="1:10" ht="23.25">
      <c r="A537" s="136"/>
      <c r="B537" s="140"/>
      <c r="C537" s="156"/>
      <c r="D537" s="156"/>
      <c r="E537" s="233"/>
      <c r="F537" s="234"/>
      <c r="G537" s="233"/>
      <c r="H537" s="163"/>
      <c r="I537" s="148"/>
      <c r="J537" s="148"/>
    </row>
    <row r="538" spans="1:10" ht="23.25">
      <c r="A538" s="136"/>
      <c r="B538" s="140"/>
      <c r="C538" s="156"/>
      <c r="D538" s="156"/>
      <c r="E538" s="233"/>
      <c r="F538" s="234"/>
      <c r="G538" s="233"/>
      <c r="H538" s="163"/>
      <c r="I538" s="148"/>
      <c r="J538" s="148"/>
    </row>
    <row r="539" spans="1:10" ht="23.25">
      <c r="A539" s="136"/>
      <c r="B539" s="140"/>
      <c r="C539" s="156"/>
      <c r="D539" s="156"/>
      <c r="E539" s="233"/>
      <c r="F539" s="234"/>
      <c r="G539" s="233"/>
      <c r="H539" s="163"/>
      <c r="I539" s="148"/>
      <c r="J539" s="148"/>
    </row>
    <row r="540" spans="1:10" ht="23.25">
      <c r="A540" s="136"/>
      <c r="B540" s="140"/>
      <c r="C540" s="156"/>
      <c r="D540" s="156"/>
      <c r="E540" s="233"/>
      <c r="F540" s="234"/>
      <c r="G540" s="233"/>
      <c r="H540" s="163"/>
      <c r="I540" s="148"/>
      <c r="J540" s="148"/>
    </row>
    <row r="541" spans="1:10" ht="23.25">
      <c r="A541" s="136"/>
      <c r="B541" s="140"/>
      <c r="C541" s="156"/>
      <c r="D541" s="156"/>
      <c r="E541" s="233"/>
      <c r="F541" s="234"/>
      <c r="G541" s="233"/>
      <c r="H541" s="163"/>
      <c r="I541" s="148"/>
      <c r="J541" s="148"/>
    </row>
    <row r="542" spans="1:10" ht="23.25">
      <c r="A542" s="136"/>
      <c r="B542" s="140"/>
      <c r="C542" s="156"/>
      <c r="D542" s="156"/>
      <c r="E542" s="233"/>
      <c r="F542" s="234"/>
      <c r="G542" s="233"/>
      <c r="H542" s="163"/>
      <c r="I542" s="148"/>
      <c r="J542" s="148"/>
    </row>
    <row r="543" spans="1:10" ht="23.25">
      <c r="A543" s="136"/>
      <c r="B543" s="140"/>
      <c r="C543" s="156"/>
      <c r="D543" s="156"/>
      <c r="E543" s="233"/>
      <c r="F543" s="234"/>
      <c r="G543" s="233"/>
      <c r="H543" s="163"/>
      <c r="I543" s="148"/>
      <c r="J543" s="148"/>
    </row>
    <row r="544" spans="1:10" ht="23.25">
      <c r="A544" s="136"/>
      <c r="B544" s="140"/>
      <c r="C544" s="156"/>
      <c r="D544" s="156"/>
      <c r="E544" s="233"/>
      <c r="F544" s="234"/>
      <c r="G544" s="233"/>
      <c r="H544" s="163"/>
      <c r="I544" s="148"/>
      <c r="J544" s="148"/>
    </row>
    <row r="545" spans="1:10" ht="23.25">
      <c r="A545" s="136"/>
      <c r="B545" s="140"/>
      <c r="C545" s="156"/>
      <c r="D545" s="156"/>
      <c r="E545" s="233"/>
      <c r="F545" s="234"/>
      <c r="G545" s="233"/>
      <c r="H545" s="163"/>
      <c r="I545" s="148"/>
      <c r="J545" s="148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94"/>
  <sheetViews>
    <sheetView zoomScale="90" zoomScaleNormal="90" zoomScalePageLayoutView="0" workbookViewId="0" topLeftCell="A28">
      <selection activeCell="D42" sqref="D42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3" customWidth="1"/>
    <col min="4" max="4" width="12.00390625" style="70" customWidth="1"/>
    <col min="5" max="7" width="12.57421875" style="70" customWidth="1"/>
    <col min="8" max="8" width="13.8515625" style="70" customWidth="1"/>
    <col min="9" max="9" width="13.7109375" style="2" customWidth="1"/>
    <col min="10" max="12" width="12.7109375" style="84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5" t="s">
        <v>0</v>
      </c>
      <c r="D2" s="69"/>
      <c r="E2" s="69"/>
      <c r="F2" s="69"/>
      <c r="G2" s="69"/>
      <c r="H2" s="69"/>
      <c r="J2" s="101"/>
      <c r="K2" s="101"/>
      <c r="L2" s="101"/>
      <c r="M2" s="3"/>
      <c r="N2" s="3"/>
    </row>
    <row r="3" spans="3:8" ht="24">
      <c r="C3" s="93" t="s">
        <v>152</v>
      </c>
      <c r="H3" s="70" t="s">
        <v>1</v>
      </c>
    </row>
    <row r="4" spans="3:8" ht="24">
      <c r="C4" s="93" t="s">
        <v>153</v>
      </c>
      <c r="H4" s="70" t="s">
        <v>2</v>
      </c>
    </row>
    <row r="5" spans="3:8" ht="27.75" thickBot="1">
      <c r="C5" s="93" t="s">
        <v>154</v>
      </c>
      <c r="H5" s="70" t="s">
        <v>3</v>
      </c>
    </row>
    <row r="6" spans="3:14" ht="144">
      <c r="C6" s="106" t="s">
        <v>4</v>
      </c>
      <c r="D6" s="71" t="s">
        <v>5</v>
      </c>
      <c r="E6" s="116" t="s">
        <v>6</v>
      </c>
      <c r="F6" s="75"/>
      <c r="G6" s="109" t="s">
        <v>7</v>
      </c>
      <c r="H6" s="109" t="s">
        <v>8</v>
      </c>
      <c r="I6" s="4" t="s">
        <v>9</v>
      </c>
      <c r="J6" s="102"/>
      <c r="K6" s="102"/>
      <c r="L6" s="102"/>
      <c r="M6" s="5"/>
      <c r="N6" s="5"/>
    </row>
    <row r="7" spans="3:14" ht="120">
      <c r="C7" s="107"/>
      <c r="D7" s="72" t="s">
        <v>10</v>
      </c>
      <c r="E7" s="72" t="s">
        <v>11</v>
      </c>
      <c r="F7" s="72" t="s">
        <v>12</v>
      </c>
      <c r="G7" s="110" t="s">
        <v>13</v>
      </c>
      <c r="H7" s="72" t="s">
        <v>14</v>
      </c>
      <c r="I7" s="100"/>
      <c r="J7" s="89"/>
      <c r="K7" s="89"/>
      <c r="L7" s="89"/>
      <c r="M7" s="6"/>
      <c r="N7" s="6"/>
    </row>
    <row r="8" spans="3:36" ht="24">
      <c r="C8" s="108" t="s">
        <v>15</v>
      </c>
      <c r="D8" s="73" t="s">
        <v>16</v>
      </c>
      <c r="E8" s="73" t="s">
        <v>17</v>
      </c>
      <c r="F8" s="73" t="s">
        <v>18</v>
      </c>
      <c r="G8" s="73" t="s">
        <v>19</v>
      </c>
      <c r="H8" s="73" t="s">
        <v>20</v>
      </c>
      <c r="I8" s="56" t="s">
        <v>21</v>
      </c>
      <c r="J8" s="103"/>
      <c r="K8" s="103"/>
      <c r="L8" s="103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7"/>
      <c r="B9" s="58">
        <v>1</v>
      </c>
      <c r="C9" s="178">
        <v>43193</v>
      </c>
      <c r="D9" s="59">
        <v>184.11</v>
      </c>
      <c r="E9" s="59">
        <v>13.48</v>
      </c>
      <c r="F9" s="61">
        <f aca="true" t="shared" si="0" ref="F9:F238">E9*0.0864</f>
        <v>1.1646720000000002</v>
      </c>
      <c r="G9" s="62">
        <f>+AVERAGE(J9:L9)</f>
        <v>32.45520333333334</v>
      </c>
      <c r="H9" s="63">
        <f>G9*F9</f>
        <v>37.79966657664001</v>
      </c>
      <c r="I9" s="95" t="s">
        <v>48</v>
      </c>
      <c r="J9" s="10">
        <v>20.29096</v>
      </c>
      <c r="K9" s="10">
        <v>36.12361</v>
      </c>
      <c r="L9" s="10">
        <v>40.95104</v>
      </c>
      <c r="M9" s="60"/>
      <c r="N9" s="60"/>
      <c r="O9" s="5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7"/>
      <c r="B10" s="58">
        <f>+B9+1</f>
        <v>2</v>
      </c>
      <c r="C10" s="178">
        <v>43210</v>
      </c>
      <c r="D10" s="59">
        <v>184.64</v>
      </c>
      <c r="E10" s="59">
        <v>39.12</v>
      </c>
      <c r="F10" s="61">
        <f t="shared" si="0"/>
        <v>3.379968</v>
      </c>
      <c r="G10" s="62">
        <f aca="true" t="shared" si="1" ref="G10:G25">+AVERAGE(J10:L10)</f>
        <v>95.38225333333332</v>
      </c>
      <c r="H10" s="63">
        <f aca="true" t="shared" si="2" ref="H10:H25">G10*F10</f>
        <v>322.38896403455993</v>
      </c>
      <c r="I10" s="96" t="s">
        <v>45</v>
      </c>
      <c r="J10" s="10">
        <v>96.04314</v>
      </c>
      <c r="K10" s="10">
        <v>105.97121</v>
      </c>
      <c r="L10" s="10">
        <v>84.13241</v>
      </c>
      <c r="M10" s="60"/>
      <c r="N10" s="60"/>
      <c r="O10" s="5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7"/>
      <c r="B11" s="58">
        <f aca="true" t="shared" si="3" ref="B11:B38">+B10+1</f>
        <v>3</v>
      </c>
      <c r="C11" s="178">
        <v>43224</v>
      </c>
      <c r="D11" s="59">
        <v>184.36</v>
      </c>
      <c r="E11" s="59">
        <v>21.83</v>
      </c>
      <c r="F11" s="61">
        <f t="shared" si="0"/>
        <v>1.886112</v>
      </c>
      <c r="G11" s="62">
        <f t="shared" si="1"/>
        <v>40.97535</v>
      </c>
      <c r="H11" s="63">
        <f t="shared" si="2"/>
        <v>77.2840993392</v>
      </c>
      <c r="I11" s="96" t="s">
        <v>46</v>
      </c>
      <c r="J11" s="10">
        <v>45.73059</v>
      </c>
      <c r="K11" s="10">
        <v>37.76752</v>
      </c>
      <c r="L11" s="10">
        <v>39.42794</v>
      </c>
      <c r="M11" s="60"/>
      <c r="N11" s="60"/>
      <c r="O11" s="5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7"/>
      <c r="B12" s="58">
        <f t="shared" si="3"/>
        <v>4</v>
      </c>
      <c r="C12" s="178">
        <v>43240</v>
      </c>
      <c r="D12" s="59">
        <v>184.56</v>
      </c>
      <c r="E12" s="59">
        <v>35.71</v>
      </c>
      <c r="F12" s="61">
        <f t="shared" si="0"/>
        <v>3.085344</v>
      </c>
      <c r="G12" s="62">
        <f t="shared" si="1"/>
        <v>61.17946333333333</v>
      </c>
      <c r="H12" s="63">
        <f t="shared" si="2"/>
        <v>188.75969011872</v>
      </c>
      <c r="I12" s="96" t="s">
        <v>47</v>
      </c>
      <c r="J12" s="10">
        <v>60.1827</v>
      </c>
      <c r="K12" s="10">
        <v>63.79529</v>
      </c>
      <c r="L12" s="10">
        <v>59.5604</v>
      </c>
      <c r="M12" s="60"/>
      <c r="N12" s="60"/>
      <c r="O12" s="5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7"/>
      <c r="B13" s="58">
        <f t="shared" si="3"/>
        <v>5</v>
      </c>
      <c r="C13" s="178">
        <v>43255</v>
      </c>
      <c r="D13" s="59">
        <v>184.55</v>
      </c>
      <c r="E13" s="59">
        <v>35.01</v>
      </c>
      <c r="F13" s="61">
        <f t="shared" si="0"/>
        <v>3.024864</v>
      </c>
      <c r="G13" s="62">
        <f t="shared" si="1"/>
        <v>76.66208999999999</v>
      </c>
      <c r="H13" s="63">
        <f t="shared" si="2"/>
        <v>231.89239620575998</v>
      </c>
      <c r="I13" s="58" t="s">
        <v>49</v>
      </c>
      <c r="J13" s="10">
        <v>79.27556</v>
      </c>
      <c r="K13" s="10">
        <v>70.50961</v>
      </c>
      <c r="L13" s="10">
        <v>80.2011</v>
      </c>
      <c r="M13" s="60"/>
      <c r="N13" s="60"/>
      <c r="O13" s="5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7"/>
      <c r="B14" s="58">
        <f t="shared" si="3"/>
        <v>6</v>
      </c>
      <c r="C14" s="178">
        <v>43270</v>
      </c>
      <c r="D14" s="59">
        <v>186.255</v>
      </c>
      <c r="E14" s="59">
        <v>114.35</v>
      </c>
      <c r="F14" s="61">
        <f t="shared" si="0"/>
        <v>9.87984</v>
      </c>
      <c r="G14" s="62">
        <f t="shared" si="1"/>
        <v>282.89238</v>
      </c>
      <c r="H14" s="63">
        <f t="shared" si="2"/>
        <v>2794.9314516192</v>
      </c>
      <c r="I14" s="58" t="s">
        <v>50</v>
      </c>
      <c r="J14" s="10">
        <v>274.61679</v>
      </c>
      <c r="K14" s="10">
        <v>296.25711</v>
      </c>
      <c r="L14" s="10">
        <v>277.80324</v>
      </c>
      <c r="M14" s="60"/>
      <c r="N14" s="60"/>
      <c r="O14" s="5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8">
        <f t="shared" si="3"/>
        <v>7</v>
      </c>
      <c r="C15" s="179">
        <v>43272</v>
      </c>
      <c r="D15" s="64">
        <v>186.89</v>
      </c>
      <c r="E15" s="64">
        <v>161.296</v>
      </c>
      <c r="F15" s="61">
        <f t="shared" si="0"/>
        <v>13.9359744</v>
      </c>
      <c r="G15" s="62">
        <f t="shared" si="1"/>
        <v>1176.7992233333332</v>
      </c>
      <c r="H15" s="63">
        <f t="shared" si="2"/>
        <v>16399.843850313213</v>
      </c>
      <c r="I15" s="97" t="s">
        <v>51</v>
      </c>
      <c r="J15" s="10">
        <v>1189.87183</v>
      </c>
      <c r="K15" s="10">
        <v>1174.66216</v>
      </c>
      <c r="L15" s="10">
        <v>1165.86368</v>
      </c>
      <c r="M15" s="12"/>
      <c r="N15" s="12"/>
      <c r="O15" s="6"/>
    </row>
    <row r="16" spans="1:15" ht="24">
      <c r="A16" s="6"/>
      <c r="B16" s="58">
        <f t="shared" si="3"/>
        <v>8</v>
      </c>
      <c r="C16" s="179">
        <v>43287</v>
      </c>
      <c r="D16" s="64">
        <v>185.26</v>
      </c>
      <c r="E16" s="64">
        <v>85.77</v>
      </c>
      <c r="F16" s="61">
        <f t="shared" si="0"/>
        <v>7.410528</v>
      </c>
      <c r="G16" s="62">
        <f t="shared" si="1"/>
        <v>19.373793333333335</v>
      </c>
      <c r="H16" s="63">
        <f t="shared" si="2"/>
        <v>143.57003796288</v>
      </c>
      <c r="I16" s="97" t="s">
        <v>52</v>
      </c>
      <c r="J16" s="10">
        <v>20.4735</v>
      </c>
      <c r="K16" s="10">
        <v>13.5775</v>
      </c>
      <c r="L16" s="10">
        <v>24.07038</v>
      </c>
      <c r="M16" s="12"/>
      <c r="N16" s="12"/>
      <c r="O16" s="6"/>
    </row>
    <row r="17" spans="1:15" ht="24">
      <c r="A17" s="6"/>
      <c r="B17" s="58">
        <f t="shared" si="3"/>
        <v>9</v>
      </c>
      <c r="C17" s="179">
        <v>43301</v>
      </c>
      <c r="D17" s="64">
        <v>187.685</v>
      </c>
      <c r="E17" s="64">
        <v>302.73</v>
      </c>
      <c r="F17" s="61">
        <f t="shared" si="0"/>
        <v>26.155872000000002</v>
      </c>
      <c r="G17" s="62">
        <f t="shared" si="1"/>
        <v>564.5726933333333</v>
      </c>
      <c r="H17" s="63">
        <f t="shared" si="2"/>
        <v>14766.89110152192</v>
      </c>
      <c r="I17" s="97" t="s">
        <v>53</v>
      </c>
      <c r="J17" s="10">
        <v>574.73525</v>
      </c>
      <c r="K17" s="10">
        <v>685.38366</v>
      </c>
      <c r="L17" s="10">
        <v>433.59917</v>
      </c>
      <c r="M17" s="12"/>
      <c r="N17" s="12"/>
      <c r="O17" s="6"/>
    </row>
    <row r="18" spans="1:15" ht="24">
      <c r="A18" s="6"/>
      <c r="B18" s="58">
        <f t="shared" si="3"/>
        <v>10</v>
      </c>
      <c r="C18" s="179">
        <v>43303</v>
      </c>
      <c r="D18" s="64">
        <v>190.52</v>
      </c>
      <c r="E18" s="64">
        <v>603.7</v>
      </c>
      <c r="F18" s="61">
        <f t="shared" si="0"/>
        <v>52.15968000000001</v>
      </c>
      <c r="G18" s="62">
        <f t="shared" si="1"/>
        <v>1609.7159366666667</v>
      </c>
      <c r="H18" s="63">
        <f t="shared" si="2"/>
        <v>83962.26814743361</v>
      </c>
      <c r="I18" s="97" t="s">
        <v>54</v>
      </c>
      <c r="J18" s="10">
        <v>1806.52819</v>
      </c>
      <c r="K18" s="10">
        <v>1594.46773</v>
      </c>
      <c r="L18" s="10">
        <v>1428.15189</v>
      </c>
      <c r="M18" s="12"/>
      <c r="N18" s="12"/>
      <c r="O18" s="6"/>
    </row>
    <row r="19" spans="1:15" ht="24">
      <c r="A19" s="6"/>
      <c r="B19" s="58">
        <f t="shared" si="3"/>
        <v>11</v>
      </c>
      <c r="C19" s="179">
        <v>43316</v>
      </c>
      <c r="D19" s="64">
        <v>187.17</v>
      </c>
      <c r="E19" s="64">
        <v>236.19</v>
      </c>
      <c r="F19" s="61">
        <f t="shared" si="0"/>
        <v>20.406816</v>
      </c>
      <c r="G19" s="62">
        <f t="shared" si="1"/>
        <v>214.09603666666666</v>
      </c>
      <c r="H19" s="63">
        <f t="shared" si="2"/>
        <v>4369.01842658592</v>
      </c>
      <c r="I19" s="97" t="s">
        <v>55</v>
      </c>
      <c r="J19" s="10">
        <v>212.21388</v>
      </c>
      <c r="K19" s="10">
        <v>202.16477</v>
      </c>
      <c r="L19" s="10">
        <v>227.90946</v>
      </c>
      <c r="M19" s="12"/>
      <c r="N19" s="12"/>
      <c r="O19" s="6"/>
    </row>
    <row r="20" spans="1:15" ht="24">
      <c r="A20" s="6"/>
      <c r="B20" s="58">
        <f t="shared" si="3"/>
        <v>12</v>
      </c>
      <c r="C20" s="179">
        <v>43326</v>
      </c>
      <c r="D20" s="64">
        <v>186.2</v>
      </c>
      <c r="E20" s="64">
        <v>166.16</v>
      </c>
      <c r="F20" s="61">
        <f t="shared" si="0"/>
        <v>14.356224000000001</v>
      </c>
      <c r="G20" s="62">
        <f t="shared" si="1"/>
        <v>376.36310000000003</v>
      </c>
      <c r="H20" s="63">
        <f t="shared" si="2"/>
        <v>5403.152968934401</v>
      </c>
      <c r="I20" s="97" t="s">
        <v>56</v>
      </c>
      <c r="J20" s="10">
        <v>395.92923</v>
      </c>
      <c r="K20" s="10">
        <v>335.0353</v>
      </c>
      <c r="L20" s="10">
        <v>398.12477</v>
      </c>
      <c r="M20" s="12"/>
      <c r="N20" s="12"/>
      <c r="O20" s="6"/>
    </row>
    <row r="21" spans="1:15" ht="24">
      <c r="A21" s="6"/>
      <c r="B21" s="58">
        <f t="shared" si="3"/>
        <v>13</v>
      </c>
      <c r="C21" s="179">
        <v>43341</v>
      </c>
      <c r="D21" s="64">
        <v>187.46</v>
      </c>
      <c r="E21" s="64">
        <v>287.88</v>
      </c>
      <c r="F21" s="61">
        <f t="shared" si="0"/>
        <v>24.872832000000002</v>
      </c>
      <c r="G21" s="62">
        <f t="shared" si="1"/>
        <v>128.81635</v>
      </c>
      <c r="H21" s="63">
        <f t="shared" si="2"/>
        <v>3204.0274324032002</v>
      </c>
      <c r="I21" s="97" t="s">
        <v>57</v>
      </c>
      <c r="J21" s="10">
        <v>130.1723</v>
      </c>
      <c r="K21" s="10">
        <v>119.47128</v>
      </c>
      <c r="L21" s="10">
        <v>136.80547</v>
      </c>
      <c r="M21" s="12"/>
      <c r="N21" s="12"/>
      <c r="O21" s="6"/>
    </row>
    <row r="22" spans="1:15" ht="24">
      <c r="A22" s="6"/>
      <c r="B22" s="58">
        <f t="shared" si="3"/>
        <v>14</v>
      </c>
      <c r="C22" s="179">
        <v>43355</v>
      </c>
      <c r="D22" s="64">
        <v>187.29</v>
      </c>
      <c r="E22" s="64">
        <v>368.61</v>
      </c>
      <c r="F22" s="61">
        <f t="shared" si="0"/>
        <v>31.847904000000003</v>
      </c>
      <c r="G22" s="62">
        <f t="shared" si="1"/>
        <v>267.29035333333337</v>
      </c>
      <c r="H22" s="63">
        <f t="shared" si="2"/>
        <v>8512.637513086082</v>
      </c>
      <c r="I22" s="97" t="s">
        <v>58</v>
      </c>
      <c r="J22" s="10">
        <v>260.22692</v>
      </c>
      <c r="K22" s="10">
        <v>244.0128</v>
      </c>
      <c r="L22" s="10">
        <v>297.63134</v>
      </c>
      <c r="M22" s="12"/>
      <c r="N22" s="12"/>
      <c r="O22" s="6"/>
    </row>
    <row r="23" spans="1:15" ht="24">
      <c r="A23" s="6"/>
      <c r="B23" s="58">
        <f t="shared" si="3"/>
        <v>15</v>
      </c>
      <c r="C23" s="179">
        <v>43361</v>
      </c>
      <c r="D23" s="64">
        <v>186.33</v>
      </c>
      <c r="E23" s="64">
        <v>193.74</v>
      </c>
      <c r="F23" s="61">
        <f t="shared" si="0"/>
        <v>16.739136000000002</v>
      </c>
      <c r="G23" s="62">
        <f t="shared" si="1"/>
        <v>211.38078333333337</v>
      </c>
      <c r="H23" s="63">
        <f t="shared" si="2"/>
        <v>3538.331680003201</v>
      </c>
      <c r="I23" s="97" t="s">
        <v>59</v>
      </c>
      <c r="J23" s="10">
        <v>196.69651</v>
      </c>
      <c r="K23" s="10">
        <v>217.67191</v>
      </c>
      <c r="L23" s="10">
        <v>219.77393</v>
      </c>
      <c r="M23" s="12"/>
      <c r="N23" s="12"/>
      <c r="O23" s="6"/>
    </row>
    <row r="24" spans="1:15" ht="24">
      <c r="A24" s="6"/>
      <c r="B24" s="58">
        <f t="shared" si="3"/>
        <v>16</v>
      </c>
      <c r="C24" s="179">
        <v>43368</v>
      </c>
      <c r="D24" s="64">
        <v>185.81</v>
      </c>
      <c r="E24" s="64">
        <v>124.54</v>
      </c>
      <c r="F24" s="61">
        <f t="shared" si="0"/>
        <v>10.760256000000002</v>
      </c>
      <c r="G24" s="62">
        <f t="shared" si="1"/>
        <v>161.24585333333332</v>
      </c>
      <c r="H24" s="63">
        <f t="shared" si="2"/>
        <v>1735.0466608051202</v>
      </c>
      <c r="I24" s="97" t="s">
        <v>60</v>
      </c>
      <c r="J24" s="10">
        <v>167.96468</v>
      </c>
      <c r="K24" s="10">
        <v>166.46074</v>
      </c>
      <c r="L24" s="10">
        <v>149.31214</v>
      </c>
      <c r="M24" s="12"/>
      <c r="N24" s="12"/>
      <c r="O24" s="6"/>
    </row>
    <row r="25" spans="1:15" ht="24">
      <c r="A25" s="6"/>
      <c r="B25" s="58">
        <f t="shared" si="3"/>
        <v>17</v>
      </c>
      <c r="C25" s="179">
        <v>43377</v>
      </c>
      <c r="D25" s="64">
        <v>185.33</v>
      </c>
      <c r="E25" s="64">
        <v>87.51</v>
      </c>
      <c r="F25" s="61">
        <f>E25*0.0864</f>
        <v>7.5608640000000005</v>
      </c>
      <c r="G25" s="62">
        <f t="shared" si="1"/>
        <v>81.76746666666668</v>
      </c>
      <c r="H25" s="63">
        <f t="shared" si="2"/>
        <v>618.2326950912001</v>
      </c>
      <c r="I25" s="97" t="s">
        <v>61</v>
      </c>
      <c r="J25" s="10">
        <v>87.47188</v>
      </c>
      <c r="K25" s="10">
        <v>63.45931</v>
      </c>
      <c r="L25" s="10">
        <v>94.37121</v>
      </c>
      <c r="M25" s="12"/>
      <c r="N25" s="12"/>
      <c r="O25" s="6"/>
    </row>
    <row r="26" spans="1:15" ht="24">
      <c r="A26" s="6"/>
      <c r="B26" s="58">
        <f t="shared" si="3"/>
        <v>18</v>
      </c>
      <c r="C26" s="179">
        <v>43397</v>
      </c>
      <c r="D26" s="64">
        <v>184.91</v>
      </c>
      <c r="E26" s="64">
        <v>58.51</v>
      </c>
      <c r="F26" s="61">
        <f t="shared" si="0"/>
        <v>5.055264</v>
      </c>
      <c r="G26" s="62">
        <f aca="true" t="shared" si="4" ref="G26:G37">+AVERAGE(J26:L26)</f>
        <v>67.52525</v>
      </c>
      <c r="H26" s="63">
        <f aca="true" t="shared" si="5" ref="H26:H37">G26*F26</f>
        <v>341.357965416</v>
      </c>
      <c r="I26" s="97" t="s">
        <v>62</v>
      </c>
      <c r="J26" s="10">
        <v>65.55161</v>
      </c>
      <c r="K26" s="10">
        <v>63.33268</v>
      </c>
      <c r="L26" s="10">
        <v>73.69146</v>
      </c>
      <c r="M26" s="12"/>
      <c r="N26" s="12"/>
      <c r="O26" s="6"/>
    </row>
    <row r="27" spans="1:15" ht="24">
      <c r="A27" s="6"/>
      <c r="B27" s="58">
        <f t="shared" si="3"/>
        <v>19</v>
      </c>
      <c r="C27" s="179">
        <v>43410</v>
      </c>
      <c r="D27" s="64">
        <v>184.61</v>
      </c>
      <c r="E27" s="64">
        <v>33.61</v>
      </c>
      <c r="F27" s="61">
        <f t="shared" si="0"/>
        <v>2.9039040000000003</v>
      </c>
      <c r="G27" s="62">
        <f t="shared" si="4"/>
        <v>86.13802333333332</v>
      </c>
      <c r="H27" s="63">
        <f t="shared" si="5"/>
        <v>250.13655050975999</v>
      </c>
      <c r="I27" s="97" t="s">
        <v>63</v>
      </c>
      <c r="J27" s="10">
        <v>90.49636</v>
      </c>
      <c r="K27" s="10">
        <v>84.58742</v>
      </c>
      <c r="L27" s="10">
        <v>83.33029</v>
      </c>
      <c r="M27" s="12"/>
      <c r="N27" s="12"/>
      <c r="O27" s="6"/>
    </row>
    <row r="28" spans="1:15" ht="24">
      <c r="A28" s="6"/>
      <c r="B28" s="58">
        <f t="shared" si="3"/>
        <v>20</v>
      </c>
      <c r="C28" s="179">
        <v>43424</v>
      </c>
      <c r="D28" s="64">
        <v>184.51</v>
      </c>
      <c r="E28" s="64">
        <v>33.55</v>
      </c>
      <c r="F28" s="61">
        <f t="shared" si="0"/>
        <v>2.89872</v>
      </c>
      <c r="G28" s="62">
        <f t="shared" si="4"/>
        <v>25.212546666666668</v>
      </c>
      <c r="H28" s="63">
        <f t="shared" si="5"/>
        <v>73.08411327360001</v>
      </c>
      <c r="I28" s="97" t="s">
        <v>64</v>
      </c>
      <c r="J28" s="10">
        <v>35.2004</v>
      </c>
      <c r="K28" s="10">
        <v>16.75161</v>
      </c>
      <c r="L28" s="10">
        <v>23.68563</v>
      </c>
      <c r="M28" s="12"/>
      <c r="N28" s="12"/>
      <c r="O28" s="6"/>
    </row>
    <row r="29" spans="1:15" ht="24">
      <c r="A29" s="6"/>
      <c r="B29" s="58">
        <f t="shared" si="3"/>
        <v>21</v>
      </c>
      <c r="C29" s="179">
        <v>43431</v>
      </c>
      <c r="D29" s="64">
        <v>184.46</v>
      </c>
      <c r="E29" s="64">
        <v>28.26</v>
      </c>
      <c r="F29" s="61">
        <f t="shared" si="0"/>
        <v>2.4416640000000003</v>
      </c>
      <c r="G29" s="62">
        <f t="shared" si="4"/>
        <v>18.27712</v>
      </c>
      <c r="H29" s="63">
        <f t="shared" si="5"/>
        <v>44.626585927680004</v>
      </c>
      <c r="I29" s="97" t="s">
        <v>65</v>
      </c>
      <c r="J29" s="10">
        <v>17.64533</v>
      </c>
      <c r="K29" s="10">
        <v>16.96603</v>
      </c>
      <c r="L29" s="10">
        <v>20.22</v>
      </c>
      <c r="M29" s="12"/>
      <c r="N29" s="12"/>
      <c r="O29" s="6"/>
    </row>
    <row r="30" spans="1:15" ht="24">
      <c r="A30" s="6"/>
      <c r="B30" s="58">
        <f t="shared" si="3"/>
        <v>22</v>
      </c>
      <c r="C30" s="179">
        <v>43441</v>
      </c>
      <c r="D30" s="64">
        <v>184.36</v>
      </c>
      <c r="E30" s="64">
        <v>24.67</v>
      </c>
      <c r="F30" s="61">
        <f t="shared" si="0"/>
        <v>2.131488</v>
      </c>
      <c r="G30" s="62">
        <f t="shared" si="4"/>
        <v>30.645300000000002</v>
      </c>
      <c r="H30" s="63">
        <f t="shared" si="5"/>
        <v>65.32008920640001</v>
      </c>
      <c r="I30" s="97" t="s">
        <v>66</v>
      </c>
      <c r="J30" s="10">
        <v>50.33616</v>
      </c>
      <c r="K30" s="10">
        <v>19.94813</v>
      </c>
      <c r="L30" s="10">
        <v>21.65161</v>
      </c>
      <c r="M30" s="12"/>
      <c r="N30" s="12"/>
      <c r="O30" s="6"/>
    </row>
    <row r="31" spans="1:15" ht="24">
      <c r="A31" s="6"/>
      <c r="B31" s="58">
        <f t="shared" si="3"/>
        <v>23</v>
      </c>
      <c r="C31" s="179">
        <v>43452</v>
      </c>
      <c r="D31" s="64">
        <v>184.35</v>
      </c>
      <c r="E31" s="64">
        <v>21.19</v>
      </c>
      <c r="F31" s="61">
        <f t="shared" si="0"/>
        <v>1.8308160000000002</v>
      </c>
      <c r="G31" s="62">
        <f t="shared" si="4"/>
        <v>26.888719999999996</v>
      </c>
      <c r="H31" s="63">
        <f t="shared" si="5"/>
        <v>49.22829879552</v>
      </c>
      <c r="I31" s="97" t="s">
        <v>67</v>
      </c>
      <c r="J31" s="10">
        <v>24.18298</v>
      </c>
      <c r="K31" s="10">
        <v>21.11517</v>
      </c>
      <c r="L31" s="10">
        <v>35.36801</v>
      </c>
      <c r="M31" s="12"/>
      <c r="N31" s="12"/>
      <c r="O31" s="6"/>
    </row>
    <row r="32" spans="1:15" ht="24">
      <c r="A32" s="6"/>
      <c r="B32" s="58">
        <f t="shared" si="3"/>
        <v>24</v>
      </c>
      <c r="C32" s="179">
        <v>43459</v>
      </c>
      <c r="D32" s="64">
        <v>184.31</v>
      </c>
      <c r="E32" s="64">
        <v>19.99</v>
      </c>
      <c r="F32" s="61">
        <f t="shared" si="0"/>
        <v>1.727136</v>
      </c>
      <c r="G32" s="62">
        <f t="shared" si="4"/>
        <v>36.71709</v>
      </c>
      <c r="H32" s="63">
        <f t="shared" si="5"/>
        <v>63.415407954239996</v>
      </c>
      <c r="I32" s="97" t="s">
        <v>68</v>
      </c>
      <c r="J32" s="10">
        <v>63.33568</v>
      </c>
      <c r="K32" s="10">
        <v>21.46858</v>
      </c>
      <c r="L32" s="10">
        <v>25.34701</v>
      </c>
      <c r="M32" s="12"/>
      <c r="N32" s="12"/>
      <c r="O32" s="6"/>
    </row>
    <row r="33" spans="1:15" ht="24">
      <c r="A33" s="6"/>
      <c r="B33" s="58">
        <f t="shared" si="3"/>
        <v>25</v>
      </c>
      <c r="C33" s="179">
        <v>43473</v>
      </c>
      <c r="D33" s="64">
        <v>184.26</v>
      </c>
      <c r="E33" s="64">
        <v>17.4</v>
      </c>
      <c r="F33" s="61">
        <f t="shared" si="0"/>
        <v>1.50336</v>
      </c>
      <c r="G33" s="62">
        <f t="shared" si="4"/>
        <v>23.37505333333333</v>
      </c>
      <c r="H33" s="63">
        <f t="shared" si="5"/>
        <v>35.141120179199994</v>
      </c>
      <c r="I33" s="97" t="s">
        <v>69</v>
      </c>
      <c r="J33" s="10">
        <v>31.09869</v>
      </c>
      <c r="K33" s="10">
        <v>24.19192</v>
      </c>
      <c r="L33" s="10">
        <v>14.83455</v>
      </c>
      <c r="M33" s="12"/>
      <c r="N33" s="12"/>
      <c r="O33" s="6"/>
    </row>
    <row r="34" spans="1:15" ht="24">
      <c r="A34" s="6"/>
      <c r="B34" s="58">
        <f t="shared" si="3"/>
        <v>26</v>
      </c>
      <c r="C34" s="179">
        <v>43487</v>
      </c>
      <c r="D34" s="64">
        <v>184.24</v>
      </c>
      <c r="E34" s="64">
        <v>17.45</v>
      </c>
      <c r="F34" s="61">
        <f t="shared" si="0"/>
        <v>1.50768</v>
      </c>
      <c r="G34" s="62">
        <f t="shared" si="4"/>
        <v>123.56964666666666</v>
      </c>
      <c r="H34" s="63">
        <f t="shared" si="5"/>
        <v>186.30348488639999</v>
      </c>
      <c r="I34" s="97" t="s">
        <v>70</v>
      </c>
      <c r="J34" s="10">
        <v>117.07422</v>
      </c>
      <c r="K34" s="10">
        <v>85.41245</v>
      </c>
      <c r="L34" s="10">
        <v>168.22227</v>
      </c>
      <c r="M34" s="12"/>
      <c r="N34" s="12"/>
      <c r="O34" s="6"/>
    </row>
    <row r="35" spans="1:15" ht="24">
      <c r="A35" s="6"/>
      <c r="B35" s="58">
        <f t="shared" si="3"/>
        <v>27</v>
      </c>
      <c r="C35" s="179">
        <v>43494</v>
      </c>
      <c r="D35" s="64">
        <v>184.21</v>
      </c>
      <c r="E35" s="64">
        <v>14.29</v>
      </c>
      <c r="F35" s="61">
        <f t="shared" si="0"/>
        <v>1.234656</v>
      </c>
      <c r="G35" s="62">
        <f t="shared" si="4"/>
        <v>34.27839666666667</v>
      </c>
      <c r="H35" s="63">
        <f t="shared" si="5"/>
        <v>42.322028114880005</v>
      </c>
      <c r="I35" s="97" t="s">
        <v>71</v>
      </c>
      <c r="J35" s="10">
        <v>35.51779</v>
      </c>
      <c r="K35" s="10">
        <v>34.35624</v>
      </c>
      <c r="L35" s="10">
        <v>32.96116</v>
      </c>
      <c r="M35" s="12"/>
      <c r="N35" s="12"/>
      <c r="O35" s="6"/>
    </row>
    <row r="36" spans="1:15" ht="24">
      <c r="A36" s="6"/>
      <c r="B36" s="58">
        <f t="shared" si="3"/>
        <v>28</v>
      </c>
      <c r="C36" s="179">
        <v>43501</v>
      </c>
      <c r="D36" s="64">
        <v>184.17</v>
      </c>
      <c r="E36" s="64">
        <v>13.55</v>
      </c>
      <c r="F36" s="61">
        <f t="shared" si="0"/>
        <v>1.1707200000000002</v>
      </c>
      <c r="G36" s="62">
        <f t="shared" si="4"/>
        <v>32.72421333333333</v>
      </c>
      <c r="H36" s="63">
        <f t="shared" si="5"/>
        <v>38.31089103360001</v>
      </c>
      <c r="I36" s="97" t="s">
        <v>72</v>
      </c>
      <c r="J36" s="10">
        <v>32.86301</v>
      </c>
      <c r="K36" s="10">
        <v>36.983</v>
      </c>
      <c r="L36" s="10">
        <v>28.32663</v>
      </c>
      <c r="M36" s="12"/>
      <c r="N36" s="12"/>
      <c r="O36" s="6"/>
    </row>
    <row r="37" spans="1:15" ht="24">
      <c r="A37" s="6"/>
      <c r="B37" s="58">
        <f t="shared" si="3"/>
        <v>29</v>
      </c>
      <c r="C37" s="179">
        <v>43522</v>
      </c>
      <c r="D37" s="64">
        <v>184.09</v>
      </c>
      <c r="E37" s="64">
        <v>12.53</v>
      </c>
      <c r="F37" s="61">
        <f t="shared" si="0"/>
        <v>1.082592</v>
      </c>
      <c r="G37" s="62">
        <f t="shared" si="4"/>
        <v>11.398783333333334</v>
      </c>
      <c r="H37" s="63">
        <f t="shared" si="5"/>
        <v>12.340231646400001</v>
      </c>
      <c r="I37" s="97" t="s">
        <v>73</v>
      </c>
      <c r="J37" s="10">
        <v>9.63677</v>
      </c>
      <c r="K37" s="10">
        <v>18.74602</v>
      </c>
      <c r="L37" s="10">
        <v>5.81356</v>
      </c>
      <c r="M37" s="12"/>
      <c r="N37" s="12"/>
      <c r="O37" s="6"/>
    </row>
    <row r="38" spans="1:15" ht="24">
      <c r="A38" s="6"/>
      <c r="B38" s="58">
        <f t="shared" si="3"/>
        <v>30</v>
      </c>
      <c r="C38" s="179">
        <v>43530</v>
      </c>
      <c r="D38" s="64">
        <v>184.06</v>
      </c>
      <c r="E38" s="64">
        <v>10.56</v>
      </c>
      <c r="F38" s="61">
        <f t="shared" si="0"/>
        <v>0.9123840000000001</v>
      </c>
      <c r="I38" s="97" t="s">
        <v>74</v>
      </c>
      <c r="J38" s="10">
        <v>0</v>
      </c>
      <c r="K38" s="10">
        <v>0</v>
      </c>
      <c r="L38" s="10">
        <v>0</v>
      </c>
      <c r="M38" s="12"/>
      <c r="N38" s="62">
        <f>+AVERAGE(J38:L38)</f>
        <v>0</v>
      </c>
      <c r="O38" s="63">
        <f>N38*F38</f>
        <v>0</v>
      </c>
    </row>
    <row r="39" spans="2:15" s="224" customFormat="1" ht="24.75" thickBot="1">
      <c r="B39" s="242">
        <f>+B38+1</f>
        <v>31</v>
      </c>
      <c r="C39" s="243">
        <v>43544</v>
      </c>
      <c r="D39" s="221">
        <v>184.06</v>
      </c>
      <c r="E39" s="221">
        <v>11.35</v>
      </c>
      <c r="F39" s="244">
        <f t="shared" si="0"/>
        <v>0.9806400000000001</v>
      </c>
      <c r="I39" s="222" t="s">
        <v>75</v>
      </c>
      <c r="J39" s="247">
        <v>0</v>
      </c>
      <c r="K39" s="247">
        <v>0</v>
      </c>
      <c r="L39" s="247">
        <v>0</v>
      </c>
      <c r="M39" s="248"/>
      <c r="N39" s="245">
        <f>+AVERAGE(J39:L39)</f>
        <v>0</v>
      </c>
      <c r="O39" s="246">
        <f>N39*F39</f>
        <v>0</v>
      </c>
    </row>
    <row r="40" spans="1:15" ht="24">
      <c r="A40" s="6"/>
      <c r="B40" s="58"/>
      <c r="C40" s="179"/>
      <c r="D40" s="64"/>
      <c r="E40" s="64"/>
      <c r="F40" s="61"/>
      <c r="G40" s="62"/>
      <c r="H40" s="63"/>
      <c r="I40" s="97"/>
      <c r="J40" s="10"/>
      <c r="K40" s="10"/>
      <c r="L40" s="10"/>
      <c r="M40" s="12"/>
      <c r="N40" s="12"/>
      <c r="O40" s="6"/>
    </row>
    <row r="41" spans="1:15" ht="24">
      <c r="A41" s="6"/>
      <c r="B41" s="58"/>
      <c r="C41" s="179"/>
      <c r="D41" s="64"/>
      <c r="E41" s="64"/>
      <c r="F41" s="61"/>
      <c r="G41" s="62"/>
      <c r="H41" s="63"/>
      <c r="I41" s="97"/>
      <c r="J41" s="10"/>
      <c r="K41" s="10"/>
      <c r="L41" s="10"/>
      <c r="M41" s="12"/>
      <c r="N41" s="12"/>
      <c r="O41" s="6"/>
    </row>
    <row r="42" spans="1:15" ht="24">
      <c r="A42" s="6"/>
      <c r="B42" s="58"/>
      <c r="C42" s="179"/>
      <c r="D42" s="64"/>
      <c r="E42" s="64"/>
      <c r="F42" s="61"/>
      <c r="G42" s="62"/>
      <c r="H42" s="63"/>
      <c r="I42" s="97"/>
      <c r="J42" s="10"/>
      <c r="K42" s="10"/>
      <c r="L42" s="10"/>
      <c r="M42" s="12"/>
      <c r="N42" s="12"/>
      <c r="O42" s="6"/>
    </row>
    <row r="43" spans="1:15" ht="24">
      <c r="A43" s="6"/>
      <c r="B43" s="5"/>
      <c r="C43" s="179"/>
      <c r="D43" s="64"/>
      <c r="E43" s="64"/>
      <c r="F43" s="61"/>
      <c r="G43" s="62"/>
      <c r="H43" s="63"/>
      <c r="I43" s="97"/>
      <c r="J43" s="10"/>
      <c r="K43" s="10"/>
      <c r="L43" s="10"/>
      <c r="M43" s="12"/>
      <c r="N43" s="12"/>
      <c r="O43" s="6"/>
    </row>
    <row r="44" spans="1:15" ht="24">
      <c r="A44" s="6"/>
      <c r="B44" s="5"/>
      <c r="C44" s="179"/>
      <c r="D44" s="64"/>
      <c r="E44" s="64"/>
      <c r="F44" s="61"/>
      <c r="G44" s="62"/>
      <c r="H44" s="63"/>
      <c r="I44" s="97"/>
      <c r="J44" s="10"/>
      <c r="K44" s="10"/>
      <c r="L44" s="10"/>
      <c r="M44" s="12"/>
      <c r="N44" s="12"/>
      <c r="O44" s="6"/>
    </row>
    <row r="45" spans="1:15" ht="24">
      <c r="A45" s="6"/>
      <c r="B45" s="5"/>
      <c r="C45" s="179"/>
      <c r="D45" s="64"/>
      <c r="E45" s="64"/>
      <c r="F45" s="64"/>
      <c r="G45" s="62"/>
      <c r="H45" s="63"/>
      <c r="I45" s="7"/>
      <c r="J45" s="10"/>
      <c r="K45" s="10"/>
      <c r="L45" s="10"/>
      <c r="M45" s="12"/>
      <c r="N45" s="12"/>
      <c r="O45" s="6"/>
    </row>
    <row r="46" spans="1:15" ht="24">
      <c r="A46" s="6"/>
      <c r="B46" s="5"/>
      <c r="C46" s="179"/>
      <c r="D46" s="64"/>
      <c r="E46" s="64"/>
      <c r="F46" s="64"/>
      <c r="G46" s="62"/>
      <c r="H46" s="63"/>
      <c r="I46" s="7"/>
      <c r="J46" s="10"/>
      <c r="K46" s="10"/>
      <c r="L46" s="10"/>
      <c r="M46" s="12"/>
      <c r="N46" s="12"/>
      <c r="O46" s="6"/>
    </row>
    <row r="47" spans="1:15" ht="24">
      <c r="A47" s="6"/>
      <c r="B47" s="5"/>
      <c r="C47" s="179"/>
      <c r="D47" s="64"/>
      <c r="E47" s="64"/>
      <c r="F47" s="64"/>
      <c r="G47" s="62"/>
      <c r="H47" s="63"/>
      <c r="I47" s="7"/>
      <c r="J47" s="10"/>
      <c r="K47" s="10"/>
      <c r="L47" s="10"/>
      <c r="M47" s="12"/>
      <c r="N47" s="12"/>
      <c r="O47" s="6"/>
    </row>
    <row r="48" spans="1:15" ht="24">
      <c r="A48" s="6"/>
      <c r="B48" s="5"/>
      <c r="C48" s="179"/>
      <c r="D48" s="64"/>
      <c r="E48" s="64"/>
      <c r="F48" s="64"/>
      <c r="G48" s="62"/>
      <c r="H48" s="63"/>
      <c r="I48" s="5"/>
      <c r="J48" s="10"/>
      <c r="K48" s="10"/>
      <c r="L48" s="10"/>
      <c r="M48" s="12"/>
      <c r="N48" s="12"/>
      <c r="O48" s="6"/>
    </row>
    <row r="49" spans="1:15" ht="24">
      <c r="A49" s="6"/>
      <c r="B49" s="5"/>
      <c r="C49" s="179"/>
      <c r="D49" s="64"/>
      <c r="E49" s="64"/>
      <c r="F49" s="64"/>
      <c r="G49" s="62"/>
      <c r="H49" s="63"/>
      <c r="I49" s="5"/>
      <c r="J49" s="10"/>
      <c r="K49" s="10"/>
      <c r="L49" s="10"/>
      <c r="M49" s="12"/>
      <c r="N49" s="12"/>
      <c r="O49" s="6"/>
    </row>
    <row r="50" spans="1:15" ht="24">
      <c r="A50" s="6"/>
      <c r="B50" s="5"/>
      <c r="C50" s="179"/>
      <c r="D50" s="64"/>
      <c r="E50" s="64"/>
      <c r="F50" s="64"/>
      <c r="G50" s="62"/>
      <c r="H50" s="63"/>
      <c r="I50" s="5"/>
      <c r="J50" s="10"/>
      <c r="K50" s="10"/>
      <c r="L50" s="10"/>
      <c r="M50" s="12"/>
      <c r="N50" s="12"/>
      <c r="O50" s="6"/>
    </row>
    <row r="51" spans="1:15" ht="24">
      <c r="A51" s="6"/>
      <c r="B51" s="5"/>
      <c r="C51" s="179"/>
      <c r="D51" s="64"/>
      <c r="E51" s="64"/>
      <c r="F51" s="64"/>
      <c r="G51" s="62"/>
      <c r="H51" s="63"/>
      <c r="I51" s="5"/>
      <c r="J51" s="10"/>
      <c r="K51" s="10"/>
      <c r="L51" s="10"/>
      <c r="M51" s="12"/>
      <c r="N51" s="12"/>
      <c r="O51" s="6"/>
    </row>
    <row r="52" spans="1:15" ht="24">
      <c r="A52" s="6"/>
      <c r="B52" s="5"/>
      <c r="C52" s="179"/>
      <c r="D52" s="64"/>
      <c r="E52" s="64"/>
      <c r="F52" s="64"/>
      <c r="G52" s="62"/>
      <c r="H52" s="63"/>
      <c r="I52" s="5"/>
      <c r="J52" s="10"/>
      <c r="K52" s="10"/>
      <c r="L52" s="10"/>
      <c r="M52" s="12"/>
      <c r="N52" s="12"/>
      <c r="O52" s="6"/>
    </row>
    <row r="53" spans="1:15" ht="24">
      <c r="A53" s="6"/>
      <c r="B53" s="5"/>
      <c r="C53" s="179"/>
      <c r="D53" s="64"/>
      <c r="E53" s="64"/>
      <c r="F53" s="64"/>
      <c r="G53" s="62"/>
      <c r="H53" s="63"/>
      <c r="I53" s="5"/>
      <c r="J53" s="10"/>
      <c r="K53" s="10"/>
      <c r="L53" s="10"/>
      <c r="M53" s="12"/>
      <c r="N53" s="12"/>
      <c r="O53" s="6"/>
    </row>
    <row r="54" spans="1:15" ht="24">
      <c r="A54" s="6"/>
      <c r="B54" s="5"/>
      <c r="C54" s="179"/>
      <c r="D54" s="64"/>
      <c r="E54" s="64"/>
      <c r="F54" s="64"/>
      <c r="G54" s="62"/>
      <c r="H54" s="63"/>
      <c r="I54" s="5"/>
      <c r="J54" s="10"/>
      <c r="K54" s="10"/>
      <c r="L54" s="10"/>
      <c r="M54" s="12"/>
      <c r="N54" s="12"/>
      <c r="O54" s="6"/>
    </row>
    <row r="55" spans="1:15" ht="24">
      <c r="A55" s="6"/>
      <c r="B55" s="5"/>
      <c r="C55" s="179"/>
      <c r="D55" s="64"/>
      <c r="E55" s="64"/>
      <c r="F55" s="64"/>
      <c r="G55" s="62"/>
      <c r="H55" s="63"/>
      <c r="I55" s="5"/>
      <c r="J55" s="10"/>
      <c r="K55" s="10"/>
      <c r="L55" s="10"/>
      <c r="M55" s="12"/>
      <c r="N55" s="12"/>
      <c r="O55" s="6"/>
    </row>
    <row r="56" spans="1:15" ht="24">
      <c r="A56" s="6"/>
      <c r="B56" s="5"/>
      <c r="C56" s="179"/>
      <c r="D56" s="64"/>
      <c r="E56" s="64"/>
      <c r="F56" s="64"/>
      <c r="G56" s="62"/>
      <c r="H56" s="63"/>
      <c r="I56" s="5"/>
      <c r="J56" s="10"/>
      <c r="K56" s="10"/>
      <c r="L56" s="10"/>
      <c r="M56" s="12"/>
      <c r="N56" s="12"/>
      <c r="O56" s="6"/>
    </row>
    <row r="57" spans="1:15" ht="24">
      <c r="A57" s="6"/>
      <c r="B57" s="5"/>
      <c r="C57" s="179"/>
      <c r="D57" s="64"/>
      <c r="E57" s="64"/>
      <c r="F57" s="64"/>
      <c r="G57" s="62"/>
      <c r="H57" s="63"/>
      <c r="I57" s="5"/>
      <c r="J57" s="10"/>
      <c r="K57" s="10"/>
      <c r="L57" s="10"/>
      <c r="M57" s="12"/>
      <c r="N57" s="12"/>
      <c r="O57" s="6"/>
    </row>
    <row r="58" spans="1:15" ht="24">
      <c r="A58" s="6"/>
      <c r="B58" s="5"/>
      <c r="C58" s="179"/>
      <c r="D58" s="64"/>
      <c r="E58" s="64"/>
      <c r="F58" s="64"/>
      <c r="G58" s="62"/>
      <c r="H58" s="63"/>
      <c r="I58" s="5"/>
      <c r="J58" s="10"/>
      <c r="K58" s="10"/>
      <c r="L58" s="10"/>
      <c r="M58" s="12"/>
      <c r="N58" s="12"/>
      <c r="O58" s="6"/>
    </row>
    <row r="59" spans="1:15" ht="24">
      <c r="A59" s="6"/>
      <c r="B59" s="5"/>
      <c r="C59" s="179"/>
      <c r="D59" s="64"/>
      <c r="E59" s="64"/>
      <c r="F59" s="64"/>
      <c r="G59" s="62"/>
      <c r="H59" s="63"/>
      <c r="I59" s="5"/>
      <c r="J59" s="10"/>
      <c r="K59" s="10"/>
      <c r="L59" s="10"/>
      <c r="M59" s="12"/>
      <c r="N59" s="12"/>
      <c r="O59" s="6"/>
    </row>
    <row r="60" spans="1:15" ht="24">
      <c r="A60" s="6"/>
      <c r="B60" s="5"/>
      <c r="C60" s="179"/>
      <c r="D60" s="64"/>
      <c r="E60" s="64"/>
      <c r="F60" s="64"/>
      <c r="G60" s="62"/>
      <c r="H60" s="63"/>
      <c r="I60" s="5"/>
      <c r="J60" s="10"/>
      <c r="K60" s="10"/>
      <c r="L60" s="10"/>
      <c r="M60" s="12"/>
      <c r="N60" s="12"/>
      <c r="O60" s="6"/>
    </row>
    <row r="61" spans="1:15" ht="24">
      <c r="A61" s="6"/>
      <c r="B61" s="5"/>
      <c r="C61" s="179"/>
      <c r="D61" s="64"/>
      <c r="E61" s="64"/>
      <c r="F61" s="64"/>
      <c r="G61" s="62"/>
      <c r="H61" s="63"/>
      <c r="I61" s="5"/>
      <c r="J61" s="10"/>
      <c r="K61" s="10"/>
      <c r="L61" s="10"/>
      <c r="M61" s="12"/>
      <c r="N61" s="12"/>
      <c r="O61" s="6"/>
    </row>
    <row r="62" spans="1:15" ht="24">
      <c r="A62" s="6"/>
      <c r="B62" s="5"/>
      <c r="C62" s="179"/>
      <c r="D62" s="64"/>
      <c r="E62" s="64"/>
      <c r="F62" s="64"/>
      <c r="G62" s="62"/>
      <c r="H62" s="63"/>
      <c r="I62" s="5"/>
      <c r="J62" s="10"/>
      <c r="K62" s="10"/>
      <c r="L62" s="10"/>
      <c r="M62" s="12"/>
      <c r="N62" s="12"/>
      <c r="O62" s="6"/>
    </row>
    <row r="63" spans="1:15" ht="24">
      <c r="A63" s="6"/>
      <c r="B63" s="5"/>
      <c r="C63" s="179"/>
      <c r="D63" s="64"/>
      <c r="E63" s="64"/>
      <c r="F63" s="64"/>
      <c r="G63" s="62"/>
      <c r="H63" s="63"/>
      <c r="I63" s="5"/>
      <c r="J63" s="10"/>
      <c r="K63" s="10"/>
      <c r="L63" s="10"/>
      <c r="M63" s="12"/>
      <c r="N63" s="12"/>
      <c r="O63" s="6"/>
    </row>
    <row r="64" spans="1:15" ht="24">
      <c r="A64" s="6"/>
      <c r="B64" s="5"/>
      <c r="C64" s="179"/>
      <c r="D64" s="64"/>
      <c r="E64" s="64"/>
      <c r="F64" s="64"/>
      <c r="G64" s="62"/>
      <c r="H64" s="63"/>
      <c r="I64" s="5"/>
      <c r="J64" s="10"/>
      <c r="K64" s="10"/>
      <c r="L64" s="10"/>
      <c r="M64" s="12"/>
      <c r="N64" s="12"/>
      <c r="O64" s="6"/>
    </row>
    <row r="65" spans="1:15" ht="24">
      <c r="A65" s="6"/>
      <c r="B65" s="5"/>
      <c r="C65" s="179"/>
      <c r="D65" s="64"/>
      <c r="E65" s="64"/>
      <c r="F65" s="64"/>
      <c r="G65" s="62"/>
      <c r="H65" s="63"/>
      <c r="I65" s="5"/>
      <c r="J65" s="10"/>
      <c r="K65" s="10"/>
      <c r="L65" s="10"/>
      <c r="M65" s="12"/>
      <c r="N65" s="12"/>
      <c r="O65" s="6"/>
    </row>
    <row r="66" spans="1:15" ht="24">
      <c r="A66" s="6"/>
      <c r="B66" s="5"/>
      <c r="C66" s="179"/>
      <c r="D66" s="64"/>
      <c r="E66" s="64"/>
      <c r="F66" s="64"/>
      <c r="G66" s="62"/>
      <c r="H66" s="63"/>
      <c r="I66" s="5"/>
      <c r="J66" s="10"/>
      <c r="K66" s="10"/>
      <c r="L66" s="10"/>
      <c r="M66" s="12"/>
      <c r="N66" s="12"/>
      <c r="O66" s="6"/>
    </row>
    <row r="67" spans="1:15" ht="24">
      <c r="A67" s="6"/>
      <c r="B67" s="5"/>
      <c r="C67" s="179"/>
      <c r="D67" s="64"/>
      <c r="E67" s="64"/>
      <c r="F67" s="64"/>
      <c r="G67" s="62"/>
      <c r="H67" s="63"/>
      <c r="I67" s="5"/>
      <c r="J67" s="10"/>
      <c r="K67" s="10"/>
      <c r="L67" s="10"/>
      <c r="M67" s="12"/>
      <c r="N67" s="12"/>
      <c r="O67" s="6"/>
    </row>
    <row r="68" spans="1:15" ht="24.75" thickBot="1">
      <c r="A68" s="6"/>
      <c r="B68" s="76"/>
      <c r="C68" s="181"/>
      <c r="D68" s="77"/>
      <c r="E68" s="77"/>
      <c r="F68" s="77"/>
      <c r="G68" s="78"/>
      <c r="H68" s="79"/>
      <c r="I68" s="76"/>
      <c r="J68" s="81"/>
      <c r="K68" s="81"/>
      <c r="L68" s="81"/>
      <c r="M68" s="12"/>
      <c r="N68" s="12"/>
      <c r="O68" s="6"/>
    </row>
    <row r="69" spans="1:15" ht="24">
      <c r="A69" s="6"/>
      <c r="B69" s="65"/>
      <c r="C69" s="180"/>
      <c r="D69" s="74"/>
      <c r="E69" s="74"/>
      <c r="F69" s="74"/>
      <c r="G69" s="66"/>
      <c r="H69" s="67"/>
      <c r="I69" s="98"/>
      <c r="J69" s="68"/>
      <c r="K69" s="68"/>
      <c r="L69" s="68"/>
      <c r="M69" s="12"/>
      <c r="N69" s="12"/>
      <c r="O69" s="6"/>
    </row>
    <row r="70" spans="1:15" ht="24">
      <c r="A70" s="6"/>
      <c r="B70" s="5"/>
      <c r="C70" s="179"/>
      <c r="D70" s="64"/>
      <c r="E70" s="64"/>
      <c r="F70" s="64"/>
      <c r="G70" s="62"/>
      <c r="H70" s="63"/>
      <c r="I70" s="7"/>
      <c r="J70" s="10"/>
      <c r="K70" s="10"/>
      <c r="L70" s="10"/>
      <c r="M70" s="12"/>
      <c r="N70" s="12"/>
      <c r="O70" s="6"/>
    </row>
    <row r="71" spans="1:15" ht="24">
      <c r="A71" s="6"/>
      <c r="B71" s="5"/>
      <c r="C71" s="179"/>
      <c r="D71" s="64"/>
      <c r="E71" s="64"/>
      <c r="F71" s="64"/>
      <c r="G71" s="62"/>
      <c r="H71" s="63"/>
      <c r="I71" s="7"/>
      <c r="J71" s="10"/>
      <c r="K71" s="10"/>
      <c r="L71" s="10"/>
      <c r="M71" s="12"/>
      <c r="N71" s="12"/>
      <c r="O71" s="6"/>
    </row>
    <row r="72" spans="1:15" ht="24">
      <c r="A72" s="6"/>
      <c r="B72" s="5"/>
      <c r="C72" s="179"/>
      <c r="D72" s="64"/>
      <c r="E72" s="64"/>
      <c r="F72" s="64"/>
      <c r="G72" s="62"/>
      <c r="H72" s="63"/>
      <c r="I72" s="7"/>
      <c r="J72" s="10"/>
      <c r="K72" s="10"/>
      <c r="L72" s="10"/>
      <c r="M72" s="12"/>
      <c r="N72" s="12"/>
      <c r="O72" s="6"/>
    </row>
    <row r="73" spans="1:15" ht="24">
      <c r="A73" s="6"/>
      <c r="B73" s="5"/>
      <c r="C73" s="179"/>
      <c r="D73" s="64"/>
      <c r="E73" s="64"/>
      <c r="F73" s="64"/>
      <c r="G73" s="62"/>
      <c r="H73" s="63"/>
      <c r="I73" s="7"/>
      <c r="J73" s="10"/>
      <c r="K73" s="10"/>
      <c r="L73" s="10"/>
      <c r="M73" s="12"/>
      <c r="N73" s="12"/>
      <c r="O73" s="6"/>
    </row>
    <row r="74" spans="1:15" ht="24">
      <c r="A74" s="6"/>
      <c r="B74" s="5"/>
      <c r="C74" s="179"/>
      <c r="D74" s="64"/>
      <c r="E74" s="64"/>
      <c r="F74" s="64"/>
      <c r="G74" s="62"/>
      <c r="H74" s="63"/>
      <c r="I74" s="7"/>
      <c r="J74" s="10"/>
      <c r="K74" s="10"/>
      <c r="L74" s="10"/>
      <c r="M74" s="12"/>
      <c r="N74" s="12"/>
      <c r="O74" s="6"/>
    </row>
    <row r="75" spans="1:15" ht="24">
      <c r="A75" s="6"/>
      <c r="B75" s="5"/>
      <c r="C75" s="179"/>
      <c r="D75" s="64"/>
      <c r="E75" s="64"/>
      <c r="F75" s="64"/>
      <c r="G75" s="62"/>
      <c r="H75" s="63"/>
      <c r="I75" s="7"/>
      <c r="J75" s="10"/>
      <c r="K75" s="10"/>
      <c r="L75" s="10"/>
      <c r="M75" s="12"/>
      <c r="N75" s="12"/>
      <c r="O75" s="6"/>
    </row>
    <row r="76" spans="3:12" ht="24">
      <c r="C76" s="179"/>
      <c r="D76" s="64"/>
      <c r="E76" s="64"/>
      <c r="F76" s="64"/>
      <c r="G76" s="62"/>
      <c r="H76" s="63"/>
      <c r="I76" s="5"/>
      <c r="J76" s="10"/>
      <c r="K76" s="10"/>
      <c r="L76" s="10"/>
    </row>
    <row r="77" spans="3:12" ht="24">
      <c r="C77" s="179"/>
      <c r="D77" s="64"/>
      <c r="E77" s="64"/>
      <c r="F77" s="64"/>
      <c r="G77" s="62"/>
      <c r="H77" s="63"/>
      <c r="I77" s="5"/>
      <c r="J77" s="10"/>
      <c r="K77" s="10"/>
      <c r="L77" s="10"/>
    </row>
    <row r="78" spans="3:12" ht="24">
      <c r="C78" s="179"/>
      <c r="D78" s="64"/>
      <c r="E78" s="64"/>
      <c r="F78" s="64"/>
      <c r="G78" s="62"/>
      <c r="H78" s="63"/>
      <c r="I78" s="5"/>
      <c r="J78" s="10"/>
      <c r="K78" s="10"/>
      <c r="L78" s="10"/>
    </row>
    <row r="79" spans="3:12" ht="24">
      <c r="C79" s="177"/>
      <c r="G79" s="62"/>
      <c r="H79" s="63"/>
      <c r="J79" s="10"/>
      <c r="K79" s="10"/>
      <c r="L79" s="10"/>
    </row>
    <row r="80" spans="3:12" ht="24">
      <c r="C80" s="177"/>
      <c r="G80" s="62"/>
      <c r="H80" s="63"/>
      <c r="J80" s="10"/>
      <c r="K80" s="10"/>
      <c r="L80" s="10"/>
    </row>
    <row r="81" spans="3:12" ht="24">
      <c r="C81" s="177"/>
      <c r="G81" s="62"/>
      <c r="H81" s="63"/>
      <c r="J81" s="10"/>
      <c r="K81" s="10"/>
      <c r="L81" s="10"/>
    </row>
    <row r="82" spans="3:12" ht="24">
      <c r="C82" s="177"/>
      <c r="G82" s="62"/>
      <c r="H82" s="63"/>
      <c r="J82" s="10"/>
      <c r="K82" s="10"/>
      <c r="L82" s="10"/>
    </row>
    <row r="83" spans="3:12" ht="24">
      <c r="C83" s="177"/>
      <c r="G83" s="62"/>
      <c r="H83" s="63"/>
      <c r="J83" s="10"/>
      <c r="K83" s="10"/>
      <c r="L83" s="10"/>
    </row>
    <row r="84" spans="3:12" ht="24">
      <c r="C84" s="177"/>
      <c r="G84" s="62"/>
      <c r="H84" s="63"/>
      <c r="J84" s="10"/>
      <c r="K84" s="10"/>
      <c r="L84" s="10"/>
    </row>
    <row r="85" spans="3:12" ht="24">
      <c r="C85" s="177"/>
      <c r="G85" s="62"/>
      <c r="H85" s="63"/>
      <c r="J85" s="10"/>
      <c r="K85" s="10"/>
      <c r="L85" s="10"/>
    </row>
    <row r="86" spans="3:8" ht="24">
      <c r="C86" s="177"/>
      <c r="G86" s="62"/>
      <c r="H86" s="63"/>
    </row>
    <row r="87" spans="3:8" ht="24">
      <c r="C87" s="177"/>
      <c r="G87" s="62"/>
      <c r="H87" s="63"/>
    </row>
    <row r="88" spans="3:8" ht="24">
      <c r="C88" s="177"/>
      <c r="G88" s="62"/>
      <c r="H88" s="63"/>
    </row>
    <row r="89" spans="3:8" ht="24">
      <c r="C89" s="177"/>
      <c r="G89" s="62"/>
      <c r="H89" s="63"/>
    </row>
    <row r="90" spans="3:8" ht="24">
      <c r="C90" s="177"/>
      <c r="G90" s="62"/>
      <c r="H90" s="63"/>
    </row>
    <row r="91" ht="24">
      <c r="C91" s="177"/>
    </row>
    <row r="92" ht="24">
      <c r="C92" s="177"/>
    </row>
    <row r="93" ht="24">
      <c r="C93" s="177"/>
    </row>
    <row r="94" ht="24">
      <c r="C94" s="177"/>
    </row>
    <row r="95" ht="24">
      <c r="C95" s="177"/>
    </row>
    <row r="96" ht="24">
      <c r="C96" s="177"/>
    </row>
    <row r="97" ht="24">
      <c r="C97" s="177"/>
    </row>
    <row r="98" ht="24">
      <c r="C98" s="177"/>
    </row>
    <row r="99" ht="24">
      <c r="C99" s="177"/>
    </row>
    <row r="100" ht="24">
      <c r="C100" s="177"/>
    </row>
    <row r="101" ht="24">
      <c r="C101" s="177"/>
    </row>
    <row r="102" spans="2:12" ht="24">
      <c r="B102" s="2">
        <v>34</v>
      </c>
      <c r="C102" s="177">
        <v>40248</v>
      </c>
      <c r="D102" s="70">
        <v>211.5</v>
      </c>
      <c r="E102" s="70">
        <v>5.963</v>
      </c>
      <c r="F102" s="70">
        <f t="shared" si="0"/>
        <v>0.5152032000000001</v>
      </c>
      <c r="G102" s="70">
        <f aca="true" t="shared" si="6" ref="G102:G198">+AVERAGE(J102:L102)</f>
        <v>34.7701</v>
      </c>
      <c r="H102" s="70">
        <f aca="true" t="shared" si="7" ref="H102:H198">G102*F102</f>
        <v>17.913666784320004</v>
      </c>
      <c r="I102" s="2" t="s">
        <v>114</v>
      </c>
      <c r="J102" s="84">
        <v>46.8247</v>
      </c>
      <c r="K102" s="84">
        <v>22.80606</v>
      </c>
      <c r="L102" s="84">
        <v>34.67954</v>
      </c>
    </row>
    <row r="103" spans="2:12" ht="24.75" thickBot="1">
      <c r="B103" s="87">
        <v>35</v>
      </c>
      <c r="C103" s="182">
        <v>40262</v>
      </c>
      <c r="D103" s="88">
        <v>211.52</v>
      </c>
      <c r="E103" s="88">
        <v>6.963</v>
      </c>
      <c r="F103" s="88">
        <f t="shared" si="0"/>
        <v>0.6016032</v>
      </c>
      <c r="G103" s="88">
        <f t="shared" si="6"/>
        <v>39.03057999999999</v>
      </c>
      <c r="H103" s="88">
        <f t="shared" si="7"/>
        <v>23.480921825855997</v>
      </c>
      <c r="I103" s="87" t="s">
        <v>115</v>
      </c>
      <c r="J103" s="104">
        <v>32.04118</v>
      </c>
      <c r="K103" s="104">
        <v>39.96918</v>
      </c>
      <c r="L103" s="104">
        <v>45.08138</v>
      </c>
    </row>
    <row r="104" spans="2:12" ht="24.75" thickTop="1">
      <c r="B104" s="5">
        <v>1</v>
      </c>
      <c r="C104" s="179">
        <v>40289</v>
      </c>
      <c r="D104" s="64">
        <v>211.55</v>
      </c>
      <c r="E104" s="64">
        <v>7.59</v>
      </c>
      <c r="F104" s="64">
        <f t="shared" si="0"/>
        <v>0.655776</v>
      </c>
      <c r="G104" s="70">
        <f t="shared" si="6"/>
        <v>41.025870000000005</v>
      </c>
      <c r="H104" s="70">
        <f t="shared" si="7"/>
        <v>26.903780925120003</v>
      </c>
      <c r="I104" s="90" t="s">
        <v>108</v>
      </c>
      <c r="J104" s="89">
        <v>32.93988</v>
      </c>
      <c r="K104" s="89">
        <v>20.35446</v>
      </c>
      <c r="L104" s="89">
        <v>69.78327</v>
      </c>
    </row>
    <row r="105" spans="2:12" ht="24">
      <c r="B105" s="2">
        <v>2</v>
      </c>
      <c r="C105" s="177">
        <v>40294</v>
      </c>
      <c r="D105" s="70">
        <v>211.53</v>
      </c>
      <c r="E105" s="70">
        <v>6.481</v>
      </c>
      <c r="F105" s="70">
        <f t="shared" si="0"/>
        <v>0.5599584</v>
      </c>
      <c r="G105" s="70">
        <f t="shared" si="6"/>
        <v>32.87329</v>
      </c>
      <c r="H105" s="70">
        <f t="shared" si="7"/>
        <v>18.407674871136</v>
      </c>
      <c r="I105" s="2" t="s">
        <v>109</v>
      </c>
      <c r="J105" s="84">
        <v>31.65988</v>
      </c>
      <c r="K105" s="84">
        <v>23.32708</v>
      </c>
      <c r="L105" s="84">
        <v>43.63291</v>
      </c>
    </row>
    <row r="106" spans="2:12" ht="24">
      <c r="B106" s="2">
        <v>3</v>
      </c>
      <c r="C106" s="177">
        <v>40304</v>
      </c>
      <c r="D106" s="70">
        <v>211.55</v>
      </c>
      <c r="E106" s="70">
        <v>6.571</v>
      </c>
      <c r="F106" s="70">
        <f t="shared" si="0"/>
        <v>0.5677344</v>
      </c>
      <c r="G106" s="70">
        <f t="shared" si="6"/>
        <v>186.89964999999998</v>
      </c>
      <c r="H106" s="70">
        <f t="shared" si="7"/>
        <v>106.10936065295998</v>
      </c>
      <c r="I106" s="2" t="s">
        <v>110</v>
      </c>
      <c r="J106" s="84">
        <v>170.66365</v>
      </c>
      <c r="K106" s="84">
        <v>200.78109</v>
      </c>
      <c r="L106" s="84">
        <v>189.25421</v>
      </c>
    </row>
    <row r="107" spans="2:12" ht="24">
      <c r="B107" s="2">
        <v>4</v>
      </c>
      <c r="C107" s="177">
        <v>40318</v>
      </c>
      <c r="D107" s="70">
        <v>211.62</v>
      </c>
      <c r="E107" s="70">
        <v>12.035</v>
      </c>
      <c r="F107" s="70">
        <f t="shared" si="0"/>
        <v>1.039824</v>
      </c>
      <c r="G107" s="70">
        <f t="shared" si="6"/>
        <v>1892.8452466666668</v>
      </c>
      <c r="H107" s="70">
        <f t="shared" si="7"/>
        <v>1968.2259157699202</v>
      </c>
      <c r="I107" s="2" t="s">
        <v>111</v>
      </c>
      <c r="J107" s="84">
        <v>1989.81607</v>
      </c>
      <c r="K107" s="84">
        <v>1966.29213</v>
      </c>
      <c r="L107" s="84">
        <v>1722.42754</v>
      </c>
    </row>
    <row r="108" spans="2:12" ht="24">
      <c r="B108" s="2">
        <v>5</v>
      </c>
      <c r="C108" s="177">
        <v>40322</v>
      </c>
      <c r="D108" s="70">
        <v>211.95</v>
      </c>
      <c r="E108" s="70">
        <v>47.305</v>
      </c>
      <c r="F108" s="70">
        <f t="shared" si="0"/>
        <v>4.087152000000001</v>
      </c>
      <c r="G108" s="70">
        <f t="shared" si="6"/>
        <v>1822.0927100000001</v>
      </c>
      <c r="H108" s="70">
        <f t="shared" si="7"/>
        <v>7447.169863861922</v>
      </c>
      <c r="I108" s="2" t="s">
        <v>112</v>
      </c>
      <c r="J108" s="84">
        <v>1875.09782</v>
      </c>
      <c r="K108" s="84">
        <v>1747.9616</v>
      </c>
      <c r="L108" s="84">
        <v>1843.21871</v>
      </c>
    </row>
    <row r="109" spans="2:12" ht="24">
      <c r="B109" s="2">
        <v>6</v>
      </c>
      <c r="C109" s="177">
        <v>40332</v>
      </c>
      <c r="D109" s="70">
        <v>211.57</v>
      </c>
      <c r="E109" s="70">
        <v>9.04</v>
      </c>
      <c r="F109" s="70">
        <f t="shared" si="0"/>
        <v>0.781056</v>
      </c>
      <c r="G109" s="70">
        <f t="shared" si="6"/>
        <v>250.58051666666665</v>
      </c>
      <c r="H109" s="70">
        <f t="shared" si="7"/>
        <v>195.7174160256</v>
      </c>
      <c r="I109" s="2" t="s">
        <v>84</v>
      </c>
      <c r="J109" s="84">
        <v>235.16468</v>
      </c>
      <c r="K109" s="84">
        <v>256.76185</v>
      </c>
      <c r="L109" s="84">
        <v>259.81502</v>
      </c>
    </row>
    <row r="110" spans="2:12" ht="24">
      <c r="B110" s="2">
        <v>7</v>
      </c>
      <c r="C110" s="177">
        <v>40343</v>
      </c>
      <c r="D110" s="70">
        <v>211.74</v>
      </c>
      <c r="E110" s="70">
        <v>23.022</v>
      </c>
      <c r="F110" s="70">
        <f t="shared" si="0"/>
        <v>1.9891008</v>
      </c>
      <c r="G110" s="70">
        <f t="shared" si="6"/>
        <v>144.34133666666665</v>
      </c>
      <c r="H110" s="70">
        <f t="shared" si="7"/>
        <v>287.10946823673595</v>
      </c>
      <c r="I110" s="2" t="s">
        <v>85</v>
      </c>
      <c r="J110" s="84">
        <v>137.51787</v>
      </c>
      <c r="K110" s="84">
        <v>150.0473</v>
      </c>
      <c r="L110" s="84">
        <v>145.45884</v>
      </c>
    </row>
    <row r="111" spans="2:12" ht="24">
      <c r="B111" s="2">
        <v>8</v>
      </c>
      <c r="C111" s="177">
        <v>40357</v>
      </c>
      <c r="D111" s="70">
        <v>211.85</v>
      </c>
      <c r="E111" s="70">
        <v>27.108</v>
      </c>
      <c r="F111" s="70">
        <f t="shared" si="0"/>
        <v>2.3421312000000003</v>
      </c>
      <c r="G111" s="70">
        <f t="shared" si="6"/>
        <v>126.26811333333332</v>
      </c>
      <c r="H111" s="70">
        <f t="shared" si="7"/>
        <v>295.736487803136</v>
      </c>
      <c r="I111" s="2" t="s">
        <v>86</v>
      </c>
      <c r="J111" s="84">
        <v>123.08118</v>
      </c>
      <c r="K111" s="84">
        <v>133.58512</v>
      </c>
      <c r="L111" s="84">
        <v>122.13804</v>
      </c>
    </row>
    <row r="112" spans="2:12" ht="24">
      <c r="B112" s="2">
        <v>9</v>
      </c>
      <c r="C112" s="177">
        <v>40364</v>
      </c>
      <c r="D112" s="70">
        <v>211.65</v>
      </c>
      <c r="E112" s="70">
        <v>16.514</v>
      </c>
      <c r="F112" s="70">
        <f t="shared" si="0"/>
        <v>1.4268096000000001</v>
      </c>
      <c r="G112" s="70">
        <f t="shared" si="6"/>
        <v>296.98064666666664</v>
      </c>
      <c r="H112" s="70">
        <f t="shared" si="7"/>
        <v>423.734837678208</v>
      </c>
      <c r="I112" s="91" t="s">
        <v>87</v>
      </c>
      <c r="J112" s="84">
        <v>301.81519</v>
      </c>
      <c r="K112" s="84">
        <v>302.24758</v>
      </c>
      <c r="L112" s="84">
        <v>286.87917</v>
      </c>
    </row>
    <row r="113" spans="2:12" ht="24">
      <c r="B113" s="2">
        <v>10</v>
      </c>
      <c r="C113" s="177">
        <v>40377</v>
      </c>
      <c r="D113" s="70">
        <v>217.58</v>
      </c>
      <c r="E113" s="70">
        <v>709.685</v>
      </c>
      <c r="F113" s="70">
        <f t="shared" si="0"/>
        <v>61.316784</v>
      </c>
      <c r="G113" s="70">
        <f t="shared" si="6"/>
        <v>2285.5448266666667</v>
      </c>
      <c r="H113" s="70">
        <f t="shared" si="7"/>
        <v>140142.25845903743</v>
      </c>
      <c r="I113" s="91" t="s">
        <v>88</v>
      </c>
      <c r="J113" s="84">
        <v>2293.49348</v>
      </c>
      <c r="K113" s="84">
        <v>2277.95786</v>
      </c>
      <c r="L113" s="84">
        <v>2285.18314</v>
      </c>
    </row>
    <row r="114" spans="2:12" ht="24">
      <c r="B114" s="2">
        <v>11</v>
      </c>
      <c r="C114" s="177">
        <v>40387</v>
      </c>
      <c r="D114" s="70">
        <v>213.46</v>
      </c>
      <c r="E114" s="70">
        <v>176.454</v>
      </c>
      <c r="F114" s="70">
        <f t="shared" si="0"/>
        <v>15.245625600000002</v>
      </c>
      <c r="G114" s="70">
        <f t="shared" si="6"/>
        <v>1054.8021666666666</v>
      </c>
      <c r="H114" s="70">
        <f t="shared" si="7"/>
        <v>16081.1189150688</v>
      </c>
      <c r="I114" s="91" t="s">
        <v>89</v>
      </c>
      <c r="J114" s="84">
        <v>1067.79717</v>
      </c>
      <c r="K114" s="84">
        <v>1021.36062</v>
      </c>
      <c r="L114" s="84">
        <v>1075.24871</v>
      </c>
    </row>
    <row r="115" spans="2:12" ht="24">
      <c r="B115" s="2">
        <v>12</v>
      </c>
      <c r="C115" s="177">
        <v>40392</v>
      </c>
      <c r="D115" s="70">
        <v>212.45</v>
      </c>
      <c r="E115" s="70">
        <v>106.001</v>
      </c>
      <c r="F115" s="70">
        <f t="shared" si="0"/>
        <v>9.158486400000001</v>
      </c>
      <c r="G115" s="70">
        <f t="shared" si="6"/>
        <v>171.28886</v>
      </c>
      <c r="H115" s="70">
        <f t="shared" si="7"/>
        <v>1568.7466947815042</v>
      </c>
      <c r="I115" s="91" t="s">
        <v>90</v>
      </c>
      <c r="J115" s="84">
        <v>173.46975</v>
      </c>
      <c r="K115" s="84">
        <v>167.95107</v>
      </c>
      <c r="L115" s="84">
        <v>172.44576</v>
      </c>
    </row>
    <row r="116" spans="2:12" ht="24">
      <c r="B116" s="2">
        <v>13</v>
      </c>
      <c r="C116" s="177">
        <v>40407</v>
      </c>
      <c r="D116" s="70">
        <v>214.35</v>
      </c>
      <c r="E116" s="70">
        <v>349.87</v>
      </c>
      <c r="F116" s="70">
        <f t="shared" si="0"/>
        <v>30.228768000000002</v>
      </c>
      <c r="G116" s="70">
        <f t="shared" si="6"/>
        <v>2152.2070900000003</v>
      </c>
      <c r="H116" s="70">
        <f t="shared" si="7"/>
        <v>65058.568811565136</v>
      </c>
      <c r="I116" s="91" t="s">
        <v>91</v>
      </c>
      <c r="J116" s="84">
        <v>2195.94122</v>
      </c>
      <c r="K116" s="84">
        <v>2215.58422</v>
      </c>
      <c r="L116" s="84">
        <v>2045.09583</v>
      </c>
    </row>
    <row r="117" spans="2:12" ht="24">
      <c r="B117" s="2">
        <v>14</v>
      </c>
      <c r="C117" s="177">
        <v>40413</v>
      </c>
      <c r="D117" s="70">
        <v>214.26</v>
      </c>
      <c r="E117" s="70">
        <v>273.374</v>
      </c>
      <c r="F117" s="70">
        <f t="shared" si="0"/>
        <v>23.619513600000005</v>
      </c>
      <c r="G117" s="70">
        <f t="shared" si="6"/>
        <v>882.1573833333332</v>
      </c>
      <c r="H117" s="70">
        <f t="shared" si="7"/>
        <v>20836.12831298208</v>
      </c>
      <c r="I117" s="91" t="s">
        <v>92</v>
      </c>
      <c r="J117" s="84">
        <v>928.82022</v>
      </c>
      <c r="K117" s="84">
        <v>824.8016</v>
      </c>
      <c r="L117" s="84">
        <v>892.85033</v>
      </c>
    </row>
    <row r="118" spans="2:12" ht="24">
      <c r="B118" s="2">
        <v>15</v>
      </c>
      <c r="C118" s="177">
        <v>40430</v>
      </c>
      <c r="D118" s="70">
        <v>213.43</v>
      </c>
      <c r="E118" s="70">
        <v>197.825</v>
      </c>
      <c r="F118" s="70">
        <f t="shared" si="0"/>
        <v>17.09208</v>
      </c>
      <c r="G118" s="70">
        <f t="shared" si="6"/>
        <v>462.9819233333333</v>
      </c>
      <c r="H118" s="70">
        <f t="shared" si="7"/>
        <v>7913.324072167199</v>
      </c>
      <c r="I118" s="2" t="s">
        <v>93</v>
      </c>
      <c r="J118" s="84">
        <v>491.93851</v>
      </c>
      <c r="K118" s="84">
        <v>453.11817</v>
      </c>
      <c r="L118" s="84">
        <v>443.88909</v>
      </c>
    </row>
    <row r="119" spans="2:12" ht="24">
      <c r="B119" s="2">
        <v>16</v>
      </c>
      <c r="C119" s="177">
        <v>40434</v>
      </c>
      <c r="D119" s="70">
        <v>214.17</v>
      </c>
      <c r="E119" s="70">
        <v>302.815</v>
      </c>
      <c r="F119" s="70">
        <f t="shared" si="0"/>
        <v>26.163216000000002</v>
      </c>
      <c r="G119" s="70">
        <f t="shared" si="6"/>
        <v>326.40466333333336</v>
      </c>
      <c r="H119" s="70">
        <f t="shared" si="7"/>
        <v>8539.79571019728</v>
      </c>
      <c r="I119" s="2" t="s">
        <v>94</v>
      </c>
      <c r="J119" s="84">
        <v>316.21659</v>
      </c>
      <c r="K119" s="84">
        <v>337.69179</v>
      </c>
      <c r="L119" s="84">
        <v>325.30561</v>
      </c>
    </row>
    <row r="120" spans="2:12" ht="24">
      <c r="B120" s="2">
        <v>17</v>
      </c>
      <c r="C120" s="177">
        <v>40441</v>
      </c>
      <c r="D120" s="70">
        <v>213.99</v>
      </c>
      <c r="E120" s="70">
        <v>274.072</v>
      </c>
      <c r="F120" s="70">
        <f t="shared" si="0"/>
        <v>23.6798208</v>
      </c>
      <c r="G120" s="70">
        <f t="shared" si="6"/>
        <v>487.16929666666664</v>
      </c>
      <c r="H120" s="70">
        <f t="shared" si="7"/>
        <v>11536.081644328704</v>
      </c>
      <c r="I120" s="2" t="s">
        <v>95</v>
      </c>
      <c r="J120" s="84">
        <v>490.88894</v>
      </c>
      <c r="K120" s="84">
        <v>483.9887</v>
      </c>
      <c r="L120" s="84">
        <v>486.63025</v>
      </c>
    </row>
    <row r="121" spans="2:12" ht="24">
      <c r="B121" s="2">
        <v>18</v>
      </c>
      <c r="C121" s="177">
        <v>40455</v>
      </c>
      <c r="D121" s="70">
        <v>212.5</v>
      </c>
      <c r="E121" s="70">
        <v>120.782</v>
      </c>
      <c r="F121" s="70">
        <f t="shared" si="0"/>
        <v>10.4355648</v>
      </c>
      <c r="G121" s="70">
        <f t="shared" si="6"/>
        <v>110.84625999999999</v>
      </c>
      <c r="H121" s="70">
        <f t="shared" si="7"/>
        <v>1156.743329067648</v>
      </c>
      <c r="I121" s="2" t="s">
        <v>96</v>
      </c>
      <c r="J121" s="84">
        <v>104.85731</v>
      </c>
      <c r="K121" s="84">
        <v>111.73002</v>
      </c>
      <c r="L121" s="84">
        <v>115.95145</v>
      </c>
    </row>
    <row r="122" spans="2:12" ht="24">
      <c r="B122" s="2">
        <v>19</v>
      </c>
      <c r="C122" s="177">
        <v>40465</v>
      </c>
      <c r="D122" s="70">
        <v>212.34</v>
      </c>
      <c r="E122" s="70">
        <v>91.536</v>
      </c>
      <c r="F122" s="70">
        <f t="shared" si="0"/>
        <v>7.9087104</v>
      </c>
      <c r="G122" s="70">
        <f t="shared" si="6"/>
        <v>134.70077333333333</v>
      </c>
      <c r="H122" s="70">
        <f t="shared" si="7"/>
        <v>1065.3094069493761</v>
      </c>
      <c r="I122" s="2" t="s">
        <v>97</v>
      </c>
      <c r="J122" s="84">
        <v>143.02697</v>
      </c>
      <c r="K122" s="84">
        <v>132.97587</v>
      </c>
      <c r="L122" s="84">
        <v>128.09948</v>
      </c>
    </row>
    <row r="123" spans="2:12" ht="24">
      <c r="B123" s="2">
        <v>20</v>
      </c>
      <c r="C123" s="177">
        <v>40478</v>
      </c>
      <c r="D123" s="70">
        <v>212.16</v>
      </c>
      <c r="E123" s="70">
        <v>82.455</v>
      </c>
      <c r="F123" s="70">
        <f t="shared" si="0"/>
        <v>7.124112</v>
      </c>
      <c r="G123" s="70">
        <f t="shared" si="6"/>
        <v>17.422893333333334</v>
      </c>
      <c r="H123" s="70">
        <f t="shared" si="7"/>
        <v>124.12264347072</v>
      </c>
      <c r="I123" s="2" t="s">
        <v>98</v>
      </c>
      <c r="J123" s="84">
        <v>18.18126</v>
      </c>
      <c r="K123" s="84">
        <v>18.6248</v>
      </c>
      <c r="L123" s="84">
        <v>15.46262</v>
      </c>
    </row>
    <row r="124" spans="2:12" ht="24">
      <c r="B124" s="2">
        <v>21</v>
      </c>
      <c r="C124" s="177">
        <v>40483</v>
      </c>
      <c r="D124" s="70">
        <v>211.98</v>
      </c>
      <c r="E124" s="70">
        <v>49.33</v>
      </c>
      <c r="F124" s="70">
        <f t="shared" si="0"/>
        <v>4.262112</v>
      </c>
      <c r="G124" s="70">
        <f t="shared" si="6"/>
        <v>18.22746</v>
      </c>
      <c r="H124" s="70">
        <f t="shared" si="7"/>
        <v>77.68747599552</v>
      </c>
      <c r="I124" s="2" t="s">
        <v>99</v>
      </c>
      <c r="J124" s="84">
        <v>11.64399</v>
      </c>
      <c r="K124" s="84">
        <v>12.02151</v>
      </c>
      <c r="L124" s="84">
        <v>31.01688</v>
      </c>
    </row>
    <row r="125" spans="2:12" ht="24">
      <c r="B125" s="2">
        <v>22</v>
      </c>
      <c r="C125" s="177">
        <v>40497</v>
      </c>
      <c r="D125" s="70">
        <v>211.85</v>
      </c>
      <c r="E125" s="70">
        <v>35.665</v>
      </c>
      <c r="F125" s="70">
        <f t="shared" si="0"/>
        <v>3.081456</v>
      </c>
      <c r="G125" s="70">
        <f t="shared" si="6"/>
        <v>22.081823333333332</v>
      </c>
      <c r="H125" s="70">
        <f t="shared" si="7"/>
        <v>68.04416700144</v>
      </c>
      <c r="I125" s="2" t="s">
        <v>100</v>
      </c>
      <c r="J125" s="84">
        <v>18.87464</v>
      </c>
      <c r="K125" s="84">
        <v>37.1178</v>
      </c>
      <c r="L125" s="84">
        <v>10.25303</v>
      </c>
    </row>
    <row r="126" spans="2:12" ht="24">
      <c r="B126" s="2">
        <v>23</v>
      </c>
      <c r="C126" s="177">
        <v>40504</v>
      </c>
      <c r="D126" s="70">
        <v>211.8</v>
      </c>
      <c r="E126" s="70">
        <v>34.023</v>
      </c>
      <c r="F126" s="70">
        <f t="shared" si="0"/>
        <v>2.9395872000000005</v>
      </c>
      <c r="G126" s="70">
        <f t="shared" si="6"/>
        <v>11.954426666666665</v>
      </c>
      <c r="H126" s="70">
        <f t="shared" si="7"/>
        <v>35.141079612672</v>
      </c>
      <c r="I126" s="2" t="s">
        <v>101</v>
      </c>
      <c r="J126" s="84">
        <v>13.72712</v>
      </c>
      <c r="K126" s="84">
        <v>11.05627</v>
      </c>
      <c r="L126" s="84">
        <v>11.07989</v>
      </c>
    </row>
    <row r="127" spans="2:12" ht="24">
      <c r="B127" s="2">
        <v>24</v>
      </c>
      <c r="C127" s="177">
        <v>40519</v>
      </c>
      <c r="D127" s="70">
        <v>211.75</v>
      </c>
      <c r="E127" s="70">
        <v>25.208</v>
      </c>
      <c r="F127" s="70">
        <f t="shared" si="0"/>
        <v>2.1779712</v>
      </c>
      <c r="G127" s="70">
        <f t="shared" si="6"/>
        <v>21.73993333333333</v>
      </c>
      <c r="H127" s="70">
        <f t="shared" si="7"/>
        <v>47.34894868991999</v>
      </c>
      <c r="I127" s="2" t="s">
        <v>76</v>
      </c>
      <c r="J127" s="84">
        <v>15.30322</v>
      </c>
      <c r="K127" s="84">
        <v>30.66607</v>
      </c>
      <c r="L127" s="84">
        <v>19.25051</v>
      </c>
    </row>
    <row r="128" spans="2:12" ht="24">
      <c r="B128" s="2">
        <v>25</v>
      </c>
      <c r="C128" s="177">
        <v>40525</v>
      </c>
      <c r="D128" s="70">
        <v>211.83</v>
      </c>
      <c r="E128" s="70">
        <v>32.269</v>
      </c>
      <c r="F128" s="70">
        <f t="shared" si="0"/>
        <v>2.7880416</v>
      </c>
      <c r="G128" s="70">
        <f t="shared" si="6"/>
        <v>26.73305666666667</v>
      </c>
      <c r="H128" s="70">
        <f t="shared" si="7"/>
        <v>74.532874081824</v>
      </c>
      <c r="I128" s="2" t="s">
        <v>77</v>
      </c>
      <c r="J128" s="84">
        <v>23.04778</v>
      </c>
      <c r="K128" s="84">
        <v>19.19235</v>
      </c>
      <c r="L128" s="84">
        <v>37.95904</v>
      </c>
    </row>
    <row r="129" spans="2:12" ht="24">
      <c r="B129" s="2">
        <v>26</v>
      </c>
      <c r="C129" s="177">
        <v>40534</v>
      </c>
      <c r="D129" s="70">
        <v>211.76</v>
      </c>
      <c r="E129" s="70">
        <v>21.417</v>
      </c>
      <c r="F129" s="70">
        <f t="shared" si="0"/>
        <v>1.8504288000000002</v>
      </c>
      <c r="G129" s="70">
        <f t="shared" si="6"/>
        <v>40.012233333333334</v>
      </c>
      <c r="H129" s="70">
        <f t="shared" si="7"/>
        <v>74.03978891232</v>
      </c>
      <c r="I129" s="2" t="s">
        <v>78</v>
      </c>
      <c r="J129" s="84">
        <v>46.68995</v>
      </c>
      <c r="K129" s="84">
        <v>40.17228</v>
      </c>
      <c r="L129" s="84">
        <v>33.17447</v>
      </c>
    </row>
    <row r="130" spans="2:12" ht="24">
      <c r="B130" s="2">
        <v>27</v>
      </c>
      <c r="C130" s="177">
        <v>40548</v>
      </c>
      <c r="D130" s="70">
        <v>211.69</v>
      </c>
      <c r="E130" s="70">
        <v>16.859</v>
      </c>
      <c r="F130" s="70">
        <f t="shared" si="0"/>
        <v>1.4566176000000002</v>
      </c>
      <c r="G130" s="70">
        <f t="shared" si="6"/>
        <v>15.708093333333332</v>
      </c>
      <c r="H130" s="70">
        <f t="shared" si="7"/>
        <v>22.880685211776</v>
      </c>
      <c r="I130" s="2" t="s">
        <v>102</v>
      </c>
      <c r="J130" s="84">
        <v>9.2675</v>
      </c>
      <c r="K130" s="84">
        <v>12.66968</v>
      </c>
      <c r="L130" s="84">
        <v>25.1871</v>
      </c>
    </row>
    <row r="131" spans="2:12" ht="24">
      <c r="B131" s="2">
        <v>28</v>
      </c>
      <c r="C131" s="177">
        <v>40553</v>
      </c>
      <c r="D131" s="70">
        <v>211.67</v>
      </c>
      <c r="E131" s="70">
        <v>13.579</v>
      </c>
      <c r="F131" s="70">
        <f t="shared" si="0"/>
        <v>1.1732256</v>
      </c>
      <c r="G131" s="70">
        <f t="shared" si="6"/>
        <v>21.43644</v>
      </c>
      <c r="H131" s="70">
        <f t="shared" si="7"/>
        <v>25.149780180864003</v>
      </c>
      <c r="I131" s="2" t="s">
        <v>103</v>
      </c>
      <c r="J131" s="84">
        <v>20.4988</v>
      </c>
      <c r="K131" s="84">
        <v>20.96964</v>
      </c>
      <c r="L131" s="84">
        <v>22.84088</v>
      </c>
    </row>
    <row r="132" spans="2:12" ht="24">
      <c r="B132" s="2">
        <v>29</v>
      </c>
      <c r="C132" s="177">
        <v>40567</v>
      </c>
      <c r="D132" s="70">
        <v>211.65</v>
      </c>
      <c r="E132" s="70">
        <v>131.57</v>
      </c>
      <c r="F132" s="70">
        <f t="shared" si="0"/>
        <v>11.367648</v>
      </c>
      <c r="G132" s="70">
        <f t="shared" si="6"/>
        <v>38.33238333333333</v>
      </c>
      <c r="H132" s="70">
        <f t="shared" si="7"/>
        <v>435.7490407344</v>
      </c>
      <c r="I132" s="2" t="s">
        <v>104</v>
      </c>
      <c r="J132" s="84">
        <v>46.11143</v>
      </c>
      <c r="K132" s="84">
        <v>41.80118</v>
      </c>
      <c r="L132" s="84">
        <v>27.08454</v>
      </c>
    </row>
    <row r="133" spans="2:12" ht="24">
      <c r="B133" s="2">
        <v>30</v>
      </c>
      <c r="C133" s="177">
        <v>40582</v>
      </c>
      <c r="D133" s="70">
        <v>211.62</v>
      </c>
      <c r="E133" s="70">
        <v>9.115</v>
      </c>
      <c r="F133" s="70">
        <f t="shared" si="0"/>
        <v>0.787536</v>
      </c>
      <c r="G133" s="70">
        <f t="shared" si="6"/>
        <v>0.7698233333333334</v>
      </c>
      <c r="H133" s="70">
        <f t="shared" si="7"/>
        <v>0.6062635886400001</v>
      </c>
      <c r="I133" s="2" t="s">
        <v>105</v>
      </c>
      <c r="J133" s="84">
        <v>2.30947</v>
      </c>
      <c r="K133" s="84">
        <v>0</v>
      </c>
      <c r="L133" s="84">
        <v>0</v>
      </c>
    </row>
    <row r="134" spans="2:12" ht="24">
      <c r="B134" s="2">
        <v>31</v>
      </c>
      <c r="C134" s="177">
        <v>40589</v>
      </c>
      <c r="D134" s="70">
        <v>211.61</v>
      </c>
      <c r="E134" s="70">
        <v>8.938</v>
      </c>
      <c r="F134" s="70">
        <f t="shared" si="0"/>
        <v>0.7722432000000001</v>
      </c>
      <c r="G134" s="70">
        <f t="shared" si="6"/>
        <v>4.02091</v>
      </c>
      <c r="H134" s="70">
        <f t="shared" si="7"/>
        <v>3.1051204053120003</v>
      </c>
      <c r="I134" s="2" t="s">
        <v>107</v>
      </c>
      <c r="J134" s="84">
        <v>12.06273</v>
      </c>
      <c r="K134" s="84">
        <v>0</v>
      </c>
      <c r="L134" s="84">
        <v>0</v>
      </c>
    </row>
    <row r="135" spans="2:12" ht="24">
      <c r="B135" s="2">
        <v>32</v>
      </c>
      <c r="C135" s="177">
        <v>40597</v>
      </c>
      <c r="D135" s="70">
        <v>211.6</v>
      </c>
      <c r="E135" s="70">
        <v>7.493</v>
      </c>
      <c r="F135" s="70">
        <f t="shared" si="0"/>
        <v>0.6473952000000001</v>
      </c>
      <c r="G135" s="70">
        <f t="shared" si="6"/>
        <v>0.42957333333333336</v>
      </c>
      <c r="H135" s="70">
        <f t="shared" si="7"/>
        <v>0.27810371404800005</v>
      </c>
      <c r="I135" s="2" t="s">
        <v>106</v>
      </c>
      <c r="J135" s="84">
        <v>0</v>
      </c>
      <c r="K135" s="84">
        <v>1.28872</v>
      </c>
      <c r="L135" s="84">
        <v>0</v>
      </c>
    </row>
    <row r="136" spans="2:12" ht="24">
      <c r="B136" s="2">
        <v>33</v>
      </c>
      <c r="C136" s="93">
        <v>19786</v>
      </c>
      <c r="D136" s="70">
        <v>211.63</v>
      </c>
      <c r="E136" s="70">
        <v>9.234</v>
      </c>
      <c r="F136" s="70">
        <f t="shared" si="0"/>
        <v>0.7978176</v>
      </c>
      <c r="G136" s="70">
        <f t="shared" si="6"/>
        <v>32.58414</v>
      </c>
      <c r="H136" s="70">
        <f t="shared" si="7"/>
        <v>25.996200372864</v>
      </c>
      <c r="I136" s="2" t="s">
        <v>113</v>
      </c>
      <c r="J136" s="84">
        <v>30.76134</v>
      </c>
      <c r="K136" s="84">
        <v>26.65144</v>
      </c>
      <c r="L136" s="84">
        <v>40.33964</v>
      </c>
    </row>
    <row r="137" spans="2:12" ht="24">
      <c r="B137" s="2">
        <v>34</v>
      </c>
      <c r="C137" s="93">
        <v>19797</v>
      </c>
      <c r="D137" s="70">
        <v>211.6</v>
      </c>
      <c r="E137" s="70">
        <v>6.439</v>
      </c>
      <c r="F137" s="70">
        <f t="shared" si="0"/>
        <v>0.5563296</v>
      </c>
      <c r="G137" s="70">
        <f t="shared" si="6"/>
        <v>26.182396666666666</v>
      </c>
      <c r="H137" s="70">
        <f t="shared" si="7"/>
        <v>14.566042264607999</v>
      </c>
      <c r="I137" s="2" t="s">
        <v>114</v>
      </c>
      <c r="J137" s="84">
        <v>16.57262</v>
      </c>
      <c r="K137" s="84">
        <v>28.50737</v>
      </c>
      <c r="L137" s="84">
        <v>33.4672</v>
      </c>
    </row>
    <row r="138" spans="1:12" ht="24.75" thickBot="1">
      <c r="A138" s="80"/>
      <c r="B138" s="76">
        <v>35</v>
      </c>
      <c r="C138" s="94">
        <v>19807</v>
      </c>
      <c r="D138" s="77">
        <v>211.63</v>
      </c>
      <c r="E138" s="77">
        <v>9.73</v>
      </c>
      <c r="F138" s="77">
        <f t="shared" si="0"/>
        <v>0.8406720000000001</v>
      </c>
      <c r="G138" s="77">
        <f t="shared" si="6"/>
        <v>56.289203333333326</v>
      </c>
      <c r="H138" s="77">
        <f t="shared" si="7"/>
        <v>47.32075714464</v>
      </c>
      <c r="I138" s="76" t="s">
        <v>115</v>
      </c>
      <c r="J138" s="92">
        <v>40.03318</v>
      </c>
      <c r="K138" s="92">
        <v>75.12207</v>
      </c>
      <c r="L138" s="92">
        <v>53.71236</v>
      </c>
    </row>
    <row r="139" spans="2:14" ht="24">
      <c r="B139" s="2">
        <v>1</v>
      </c>
      <c r="C139" s="177">
        <v>40637</v>
      </c>
      <c r="D139" s="70">
        <v>211.6</v>
      </c>
      <c r="E139" s="70">
        <v>8.671</v>
      </c>
      <c r="F139" s="70">
        <f t="shared" si="0"/>
        <v>0.7491744</v>
      </c>
      <c r="I139" s="2" t="s">
        <v>108</v>
      </c>
      <c r="J139" s="84">
        <v>0</v>
      </c>
      <c r="K139" s="84">
        <v>0</v>
      </c>
      <c r="L139" s="84">
        <v>0</v>
      </c>
      <c r="M139" s="70">
        <f>+AVERAGE(J139:L139)</f>
        <v>0</v>
      </c>
      <c r="N139" s="70">
        <f>M139*F139</f>
        <v>0</v>
      </c>
    </row>
    <row r="140" spans="2:14" ht="24">
      <c r="B140" s="2">
        <v>2</v>
      </c>
      <c r="C140" s="177">
        <v>40653</v>
      </c>
      <c r="D140" s="70">
        <v>211.64</v>
      </c>
      <c r="E140" s="70">
        <v>8.615</v>
      </c>
      <c r="F140" s="70">
        <f t="shared" si="0"/>
        <v>0.7443360000000001</v>
      </c>
      <c r="I140" s="2" t="s">
        <v>109</v>
      </c>
      <c r="J140" s="84">
        <v>0</v>
      </c>
      <c r="K140" s="84">
        <v>0</v>
      </c>
      <c r="L140" s="84">
        <v>0</v>
      </c>
      <c r="M140" s="70">
        <f>+AVERAGE(J140:L140)</f>
        <v>0</v>
      </c>
      <c r="N140" s="70">
        <f>M140*F140</f>
        <v>0</v>
      </c>
    </row>
    <row r="141" spans="2:12" ht="24">
      <c r="B141" s="2">
        <v>3</v>
      </c>
      <c r="C141" s="177">
        <v>40659</v>
      </c>
      <c r="D141" s="70">
        <v>211.75</v>
      </c>
      <c r="E141" s="70">
        <v>23.627</v>
      </c>
      <c r="F141" s="70">
        <f t="shared" si="0"/>
        <v>2.0413728</v>
      </c>
      <c r="G141" s="70">
        <f t="shared" si="6"/>
        <v>224.6364133333333</v>
      </c>
      <c r="H141" s="70">
        <f t="shared" si="7"/>
        <v>458.56666406822393</v>
      </c>
      <c r="I141" s="2" t="s">
        <v>110</v>
      </c>
      <c r="J141" s="84">
        <v>229.29226</v>
      </c>
      <c r="K141" s="84">
        <v>217.60779</v>
      </c>
      <c r="L141" s="84">
        <v>227.00919</v>
      </c>
    </row>
    <row r="142" spans="2:12" ht="24">
      <c r="B142" s="2">
        <v>4</v>
      </c>
      <c r="C142" s="93">
        <v>19847</v>
      </c>
      <c r="D142" s="70">
        <v>211.85</v>
      </c>
      <c r="E142" s="70">
        <v>31.866</v>
      </c>
      <c r="F142" s="70">
        <f t="shared" si="0"/>
        <v>2.7532224000000003</v>
      </c>
      <c r="G142" s="70">
        <f t="shared" si="6"/>
        <v>332.50992</v>
      </c>
      <c r="H142" s="70">
        <f t="shared" si="7"/>
        <v>915.4737599662081</v>
      </c>
      <c r="I142" s="2" t="s">
        <v>111</v>
      </c>
      <c r="J142" s="84">
        <v>320.30522</v>
      </c>
      <c r="K142" s="84">
        <v>344.02563</v>
      </c>
      <c r="L142" s="84">
        <v>333.19891</v>
      </c>
    </row>
    <row r="143" spans="2:12" ht="24">
      <c r="B143" s="2">
        <v>5</v>
      </c>
      <c r="C143" s="93">
        <v>19864</v>
      </c>
      <c r="D143" s="70">
        <v>212.47</v>
      </c>
      <c r="E143" s="70">
        <v>103.361</v>
      </c>
      <c r="F143" s="70">
        <f t="shared" si="0"/>
        <v>8.9303904</v>
      </c>
      <c r="G143" s="70">
        <f t="shared" si="6"/>
        <v>459.92532</v>
      </c>
      <c r="H143" s="70">
        <f t="shared" si="7"/>
        <v>4107.312662444928</v>
      </c>
      <c r="I143" s="2" t="s">
        <v>112</v>
      </c>
      <c r="J143" s="84">
        <v>334.51701</v>
      </c>
      <c r="K143" s="84">
        <v>459.16822</v>
      </c>
      <c r="L143" s="84">
        <v>586.09073</v>
      </c>
    </row>
    <row r="144" spans="2:12" ht="24">
      <c r="B144" s="2">
        <v>6</v>
      </c>
      <c r="C144" s="93">
        <v>19869</v>
      </c>
      <c r="D144" s="70">
        <v>212.24</v>
      </c>
      <c r="E144" s="70">
        <v>74.181</v>
      </c>
      <c r="F144" s="70">
        <f t="shared" si="0"/>
        <v>6.4092384000000004</v>
      </c>
      <c r="G144" s="70">
        <f t="shared" si="6"/>
        <v>610.57677</v>
      </c>
      <c r="H144" s="70">
        <f t="shared" si="7"/>
        <v>3913.3320804319683</v>
      </c>
      <c r="I144" s="2" t="s">
        <v>116</v>
      </c>
      <c r="J144" s="84">
        <v>540.68907</v>
      </c>
      <c r="K144" s="84">
        <v>420.49773</v>
      </c>
      <c r="L144" s="84">
        <v>870.54351</v>
      </c>
    </row>
    <row r="145" spans="2:12" ht="24">
      <c r="B145" s="2">
        <v>7</v>
      </c>
      <c r="C145" s="93">
        <v>19883</v>
      </c>
      <c r="D145" s="70">
        <v>212.26</v>
      </c>
      <c r="E145" s="70">
        <v>77.725</v>
      </c>
      <c r="F145" s="70">
        <f t="shared" si="0"/>
        <v>6.71544</v>
      </c>
      <c r="G145" s="70">
        <f t="shared" si="6"/>
        <v>164.17326</v>
      </c>
      <c r="H145" s="70">
        <f t="shared" si="7"/>
        <v>1102.4956771344</v>
      </c>
      <c r="I145" s="2" t="s">
        <v>85</v>
      </c>
      <c r="J145" s="84">
        <v>157.79774</v>
      </c>
      <c r="K145" s="84">
        <v>168.82444</v>
      </c>
      <c r="L145" s="84">
        <v>165.8976</v>
      </c>
    </row>
    <row r="146" spans="2:12" ht="24">
      <c r="B146" s="2">
        <v>8</v>
      </c>
      <c r="C146" s="93">
        <v>19888</v>
      </c>
      <c r="D146" s="70">
        <v>212.09</v>
      </c>
      <c r="E146" s="70">
        <v>60.157</v>
      </c>
      <c r="F146" s="70">
        <f t="shared" si="0"/>
        <v>5.1975648</v>
      </c>
      <c r="G146" s="70">
        <f t="shared" si="6"/>
        <v>64.93708</v>
      </c>
      <c r="H146" s="70">
        <f t="shared" si="7"/>
        <v>337.514681222784</v>
      </c>
      <c r="I146" s="2" t="s">
        <v>86</v>
      </c>
      <c r="J146" s="84">
        <v>54.57111</v>
      </c>
      <c r="K146" s="84">
        <v>62.31709</v>
      </c>
      <c r="L146" s="84">
        <v>77.92304</v>
      </c>
    </row>
    <row r="147" spans="2:12" ht="24">
      <c r="B147" s="2">
        <v>9</v>
      </c>
      <c r="C147" s="93">
        <v>19903</v>
      </c>
      <c r="D147" s="99">
        <v>212.01</v>
      </c>
      <c r="E147" s="70">
        <v>1267.64</v>
      </c>
      <c r="F147" s="70">
        <f t="shared" si="0"/>
        <v>109.52409600000001</v>
      </c>
      <c r="G147" s="70">
        <f t="shared" si="6"/>
        <v>1000.5153999999999</v>
      </c>
      <c r="H147" s="70">
        <f t="shared" si="7"/>
        <v>109580.5447190784</v>
      </c>
      <c r="I147" s="2" t="s">
        <v>87</v>
      </c>
      <c r="J147" s="84">
        <v>1007.88589</v>
      </c>
      <c r="K147" s="84">
        <v>1001.98971</v>
      </c>
      <c r="L147" s="84">
        <v>991.6706</v>
      </c>
    </row>
    <row r="148" spans="2:12" ht="24">
      <c r="B148" s="2">
        <v>10</v>
      </c>
      <c r="C148" s="93">
        <v>19911</v>
      </c>
      <c r="D148" s="70">
        <v>213.23</v>
      </c>
      <c r="E148" s="70">
        <v>170.781</v>
      </c>
      <c r="F148" s="70">
        <f t="shared" si="0"/>
        <v>14.755478400000001</v>
      </c>
      <c r="G148" s="70">
        <f t="shared" si="6"/>
        <v>519.9041666666667</v>
      </c>
      <c r="H148" s="70">
        <f t="shared" si="7"/>
        <v>7671.434701320001</v>
      </c>
      <c r="I148" s="2" t="s">
        <v>88</v>
      </c>
      <c r="J148" s="84">
        <v>565.30517</v>
      </c>
      <c r="K148" s="84">
        <v>481.01987</v>
      </c>
      <c r="L148" s="84">
        <v>513.38746</v>
      </c>
    </row>
    <row r="149" spans="2:12" ht="24">
      <c r="B149" s="2">
        <v>11</v>
      </c>
      <c r="C149" s="93">
        <v>19920</v>
      </c>
      <c r="D149" s="70">
        <v>216.81</v>
      </c>
      <c r="E149" s="70">
        <v>609.78</v>
      </c>
      <c r="F149" s="70">
        <f t="shared" si="0"/>
        <v>52.684992</v>
      </c>
      <c r="G149" s="70">
        <f t="shared" si="6"/>
        <v>802.3629266666667</v>
      </c>
      <c r="H149" s="70">
        <f t="shared" si="7"/>
        <v>42272.48437252992</v>
      </c>
      <c r="I149" s="2" t="s">
        <v>89</v>
      </c>
      <c r="J149" s="84">
        <v>870.66816</v>
      </c>
      <c r="K149" s="84">
        <v>732.10988</v>
      </c>
      <c r="L149" s="84">
        <v>804.31074</v>
      </c>
    </row>
    <row r="150" spans="2:12" ht="24">
      <c r="B150" s="2">
        <v>12</v>
      </c>
      <c r="C150" s="93">
        <v>19931</v>
      </c>
      <c r="D150" s="70">
        <v>214</v>
      </c>
      <c r="E150" s="70">
        <v>246.41</v>
      </c>
      <c r="F150" s="70">
        <f t="shared" si="0"/>
        <v>21.289824</v>
      </c>
      <c r="G150" s="70">
        <f t="shared" si="6"/>
        <v>313.2268666666667</v>
      </c>
      <c r="H150" s="70">
        <f t="shared" si="7"/>
        <v>6668.544863404801</v>
      </c>
      <c r="I150" s="2" t="s">
        <v>90</v>
      </c>
      <c r="J150" s="84">
        <v>518.31953</v>
      </c>
      <c r="K150" s="84">
        <v>202.65628</v>
      </c>
      <c r="L150" s="84">
        <v>218.70479</v>
      </c>
    </row>
    <row r="151" spans="2:12" ht="24">
      <c r="B151" s="2">
        <v>13</v>
      </c>
      <c r="C151" s="93">
        <v>19940</v>
      </c>
      <c r="D151" s="70">
        <v>214.7</v>
      </c>
      <c r="E151" s="70">
        <v>321.871</v>
      </c>
      <c r="F151" s="70">
        <f t="shared" si="0"/>
        <v>27.8096544</v>
      </c>
      <c r="G151" s="70">
        <f t="shared" si="6"/>
        <v>525.4634666666666</v>
      </c>
      <c r="H151" s="70">
        <f t="shared" si="7"/>
        <v>14612.957407825917</v>
      </c>
      <c r="I151" s="2" t="s">
        <v>91</v>
      </c>
      <c r="J151" s="84">
        <v>611.69152</v>
      </c>
      <c r="K151" s="84">
        <v>529.15807</v>
      </c>
      <c r="L151" s="84">
        <v>435.54081</v>
      </c>
    </row>
    <row r="152" spans="2:12" ht="24">
      <c r="B152" s="2">
        <v>14</v>
      </c>
      <c r="C152" s="93">
        <v>19951</v>
      </c>
      <c r="D152" s="70">
        <v>214.29</v>
      </c>
      <c r="E152" s="70">
        <v>287.85</v>
      </c>
      <c r="F152" s="70">
        <f t="shared" si="0"/>
        <v>24.870240000000003</v>
      </c>
      <c r="G152" s="70">
        <f t="shared" si="6"/>
        <v>973.7474366666667</v>
      </c>
      <c r="H152" s="70">
        <f t="shared" si="7"/>
        <v>24217.3324492848</v>
      </c>
      <c r="I152" s="2" t="s">
        <v>92</v>
      </c>
      <c r="J152" s="84">
        <v>1043.11544</v>
      </c>
      <c r="K152" s="84">
        <v>877.54993</v>
      </c>
      <c r="L152" s="84">
        <v>1000.57694</v>
      </c>
    </row>
    <row r="153" spans="2:12" ht="24">
      <c r="B153" s="2">
        <v>15</v>
      </c>
      <c r="C153" s="93">
        <v>19959</v>
      </c>
      <c r="D153" s="70">
        <v>216.88</v>
      </c>
      <c r="E153" s="70">
        <v>691.174</v>
      </c>
      <c r="F153" s="70">
        <f t="shared" si="0"/>
        <v>59.7174336</v>
      </c>
      <c r="G153" s="70">
        <f t="shared" si="6"/>
        <v>1732.6852233333332</v>
      </c>
      <c r="H153" s="70">
        <f t="shared" si="7"/>
        <v>103471.5147741095</v>
      </c>
      <c r="I153" s="2" t="s">
        <v>93</v>
      </c>
      <c r="J153" s="84">
        <v>1770.0448</v>
      </c>
      <c r="K153" s="84">
        <v>1496.7809</v>
      </c>
      <c r="L153" s="84">
        <v>1931.22997</v>
      </c>
    </row>
    <row r="154" spans="2:12" ht="24">
      <c r="B154" s="2">
        <v>16</v>
      </c>
      <c r="C154" s="93">
        <v>19973</v>
      </c>
      <c r="D154" s="70">
        <v>215.13</v>
      </c>
      <c r="E154" s="70">
        <v>385.497</v>
      </c>
      <c r="F154" s="70">
        <f t="shared" si="0"/>
        <v>33.3069408</v>
      </c>
      <c r="G154" s="70">
        <f t="shared" si="6"/>
        <v>492.0915733333334</v>
      </c>
      <c r="H154" s="70">
        <f t="shared" si="7"/>
        <v>16390.064901192192</v>
      </c>
      <c r="I154" s="2" t="s">
        <v>94</v>
      </c>
      <c r="J154" s="84">
        <v>477.34348</v>
      </c>
      <c r="K154" s="84">
        <v>509.8965</v>
      </c>
      <c r="L154" s="84">
        <v>489.03474</v>
      </c>
    </row>
    <row r="155" spans="2:12" ht="24">
      <c r="B155" s="2">
        <v>17</v>
      </c>
      <c r="C155" s="93">
        <v>19980</v>
      </c>
      <c r="D155" s="70">
        <v>214.01</v>
      </c>
      <c r="E155" s="70">
        <v>265.903</v>
      </c>
      <c r="F155" s="70">
        <f t="shared" si="0"/>
        <v>22.974019200000004</v>
      </c>
      <c r="G155" s="70">
        <f t="shared" si="6"/>
        <v>531.37459</v>
      </c>
      <c r="H155" s="70">
        <f t="shared" si="7"/>
        <v>12207.81003305213</v>
      </c>
      <c r="I155" s="2" t="s">
        <v>95</v>
      </c>
      <c r="J155" s="84">
        <v>505.90276</v>
      </c>
      <c r="K155" s="84">
        <v>569.5972</v>
      </c>
      <c r="L155" s="84">
        <v>518.62381</v>
      </c>
    </row>
    <row r="156" spans="2:12" ht="24">
      <c r="B156" s="2">
        <v>18</v>
      </c>
      <c r="C156" s="93">
        <v>19993</v>
      </c>
      <c r="D156" s="70">
        <v>214.64</v>
      </c>
      <c r="E156" s="70">
        <v>366.171</v>
      </c>
      <c r="F156" s="70">
        <f t="shared" si="0"/>
        <v>31.6371744</v>
      </c>
      <c r="G156" s="70">
        <f t="shared" si="6"/>
        <v>641.2612333333333</v>
      </c>
      <c r="H156" s="70">
        <f t="shared" si="7"/>
        <v>20287.693474925756</v>
      </c>
      <c r="I156" s="2" t="s">
        <v>96</v>
      </c>
      <c r="J156" s="84">
        <v>936.8237</v>
      </c>
      <c r="K156" s="84">
        <v>372.56562</v>
      </c>
      <c r="L156" s="84">
        <v>614.39438</v>
      </c>
    </row>
    <row r="157" spans="2:12" ht="24">
      <c r="B157" s="2">
        <v>19</v>
      </c>
      <c r="C157" s="93">
        <v>20001</v>
      </c>
      <c r="D157" s="70">
        <v>213.76</v>
      </c>
      <c r="E157" s="70">
        <v>236.465</v>
      </c>
      <c r="F157" s="70">
        <f t="shared" si="0"/>
        <v>20.430576000000002</v>
      </c>
      <c r="G157" s="70">
        <f t="shared" si="6"/>
        <v>503.53932000000003</v>
      </c>
      <c r="H157" s="70">
        <f t="shared" si="7"/>
        <v>10287.598346248322</v>
      </c>
      <c r="I157" s="2" t="s">
        <v>97</v>
      </c>
      <c r="J157" s="84">
        <v>496.77835</v>
      </c>
      <c r="K157" s="84">
        <v>544.20207</v>
      </c>
      <c r="L157" s="84">
        <v>469.63754</v>
      </c>
    </row>
    <row r="158" spans="2:12" ht="24">
      <c r="B158" s="2">
        <v>20</v>
      </c>
      <c r="C158" s="93">
        <v>20007</v>
      </c>
      <c r="D158" s="70">
        <v>213.07</v>
      </c>
      <c r="E158" s="70">
        <v>168.152</v>
      </c>
      <c r="F158" s="70">
        <f t="shared" si="0"/>
        <v>14.5283328</v>
      </c>
      <c r="G158" s="70">
        <f t="shared" si="6"/>
        <v>228.43761333333336</v>
      </c>
      <c r="H158" s="70">
        <f t="shared" si="7"/>
        <v>3318.8176705443843</v>
      </c>
      <c r="I158" s="2" t="s">
        <v>98</v>
      </c>
      <c r="J158" s="84">
        <v>230.29328</v>
      </c>
      <c r="K158" s="84">
        <v>213.19832</v>
      </c>
      <c r="L158" s="84">
        <v>241.82124</v>
      </c>
    </row>
    <row r="159" spans="2:12" ht="24">
      <c r="B159" s="2">
        <v>21</v>
      </c>
      <c r="C159" s="93">
        <v>20022</v>
      </c>
      <c r="D159" s="70">
        <v>212.3</v>
      </c>
      <c r="E159" s="70">
        <v>88.561</v>
      </c>
      <c r="F159" s="70">
        <f t="shared" si="0"/>
        <v>7.651670400000001</v>
      </c>
      <c r="G159" s="70">
        <f t="shared" si="6"/>
        <v>159.51912333333334</v>
      </c>
      <c r="H159" s="70">
        <f t="shared" si="7"/>
        <v>1220.5877542436162</v>
      </c>
      <c r="I159" s="2" t="s">
        <v>99</v>
      </c>
      <c r="J159" s="84">
        <v>158.85929</v>
      </c>
      <c r="K159" s="84">
        <v>158.59508</v>
      </c>
      <c r="L159" s="84">
        <v>161.103</v>
      </c>
    </row>
    <row r="160" spans="2:12" ht="24">
      <c r="B160" s="2">
        <v>22</v>
      </c>
      <c r="C160" s="93">
        <v>20032</v>
      </c>
      <c r="D160" s="70">
        <v>212.25</v>
      </c>
      <c r="E160" s="70">
        <v>87.223</v>
      </c>
      <c r="F160" s="70">
        <f t="shared" si="0"/>
        <v>7.536067200000001</v>
      </c>
      <c r="G160" s="70">
        <f t="shared" si="6"/>
        <v>16.771523333333334</v>
      </c>
      <c r="H160" s="70">
        <f t="shared" si="7"/>
        <v>126.39132688636802</v>
      </c>
      <c r="I160" s="2" t="s">
        <v>100</v>
      </c>
      <c r="J160" s="84">
        <v>29.78837</v>
      </c>
      <c r="K160" s="84">
        <v>11.18318</v>
      </c>
      <c r="L160" s="84">
        <v>9.34302</v>
      </c>
    </row>
    <row r="161" spans="2:12" ht="24">
      <c r="B161" s="2">
        <v>23</v>
      </c>
      <c r="C161" s="93">
        <v>20044</v>
      </c>
      <c r="D161" s="70">
        <v>212.05</v>
      </c>
      <c r="E161" s="70">
        <v>56.757</v>
      </c>
      <c r="F161" s="70">
        <f t="shared" si="0"/>
        <v>4.9038048000000005</v>
      </c>
      <c r="G161" s="70">
        <f t="shared" si="6"/>
        <v>20.828103333333335</v>
      </c>
      <c r="H161" s="70">
        <f t="shared" si="7"/>
        <v>102.13695310089602</v>
      </c>
      <c r="I161" s="2" t="s">
        <v>101</v>
      </c>
      <c r="J161" s="84">
        <v>22.47191</v>
      </c>
      <c r="K161" s="84">
        <v>15.87948</v>
      </c>
      <c r="L161" s="84">
        <v>24.13292</v>
      </c>
    </row>
    <row r="162" spans="2:12" ht="24">
      <c r="B162" s="2">
        <v>24</v>
      </c>
      <c r="C162" s="93">
        <v>20056</v>
      </c>
      <c r="D162" s="70">
        <v>211.96</v>
      </c>
      <c r="E162" s="70">
        <v>44.646</v>
      </c>
      <c r="F162" s="70">
        <f t="shared" si="0"/>
        <v>3.8574144</v>
      </c>
      <c r="G162" s="70">
        <f t="shared" si="6"/>
        <v>17.336589999999998</v>
      </c>
      <c r="H162" s="70">
        <f t="shared" si="7"/>
        <v>66.874411912896</v>
      </c>
      <c r="I162" s="2" t="s">
        <v>76</v>
      </c>
      <c r="J162" s="84">
        <v>18.59672</v>
      </c>
      <c r="K162" s="84">
        <v>25.06874</v>
      </c>
      <c r="L162" s="84">
        <v>8.34431</v>
      </c>
    </row>
    <row r="163" spans="2:12" ht="24">
      <c r="B163" s="2">
        <v>25</v>
      </c>
      <c r="C163" s="93">
        <v>20064</v>
      </c>
      <c r="D163" s="70">
        <v>211.86</v>
      </c>
      <c r="E163" s="70">
        <v>37.366</v>
      </c>
      <c r="F163" s="70">
        <f t="shared" si="0"/>
        <v>3.2284224000000004</v>
      </c>
      <c r="G163" s="70">
        <f t="shared" si="6"/>
        <v>47.20212333333333</v>
      </c>
      <c r="H163" s="70">
        <f t="shared" si="7"/>
        <v>152.38839229689603</v>
      </c>
      <c r="I163" s="2" t="s">
        <v>77</v>
      </c>
      <c r="J163" s="84">
        <v>63.94784</v>
      </c>
      <c r="K163" s="84">
        <v>38.28315</v>
      </c>
      <c r="L163" s="84">
        <v>39.37538</v>
      </c>
    </row>
    <row r="164" spans="2:12" ht="24">
      <c r="B164" s="2">
        <v>26</v>
      </c>
      <c r="C164" s="93">
        <v>20071</v>
      </c>
      <c r="D164" s="70">
        <v>211.8</v>
      </c>
      <c r="E164" s="70">
        <v>34.701</v>
      </c>
      <c r="F164" s="70">
        <f t="shared" si="0"/>
        <v>2.9981664</v>
      </c>
      <c r="G164" s="70">
        <f t="shared" si="6"/>
        <v>18.39801</v>
      </c>
      <c r="H164" s="70">
        <f t="shared" si="7"/>
        <v>55.160295408864</v>
      </c>
      <c r="I164" s="2" t="s">
        <v>78</v>
      </c>
      <c r="J164" s="84">
        <v>21.88503</v>
      </c>
      <c r="K164" s="84">
        <v>18.27666</v>
      </c>
      <c r="L164" s="84">
        <v>15.03234</v>
      </c>
    </row>
    <row r="165" spans="2:12" ht="24">
      <c r="B165" s="2">
        <v>27</v>
      </c>
      <c r="C165" s="93">
        <v>20084</v>
      </c>
      <c r="D165" s="70">
        <v>211.78</v>
      </c>
      <c r="E165" s="70">
        <v>27.631</v>
      </c>
      <c r="F165" s="70">
        <f t="shared" si="0"/>
        <v>2.3873184000000003</v>
      </c>
      <c r="G165" s="70">
        <f t="shared" si="6"/>
        <v>13.87424</v>
      </c>
      <c r="H165" s="70">
        <f t="shared" si="7"/>
        <v>33.122228438016</v>
      </c>
      <c r="I165" s="2" t="s">
        <v>102</v>
      </c>
      <c r="J165" s="84">
        <v>17.14192</v>
      </c>
      <c r="K165" s="84">
        <v>14.57533</v>
      </c>
      <c r="L165" s="84">
        <v>9.90547</v>
      </c>
    </row>
    <row r="166" spans="2:12" ht="24">
      <c r="B166" s="2">
        <v>28</v>
      </c>
      <c r="C166" s="93">
        <v>20094</v>
      </c>
      <c r="D166" s="70">
        <v>211.77</v>
      </c>
      <c r="E166" s="70">
        <v>27.071</v>
      </c>
      <c r="F166" s="70">
        <f t="shared" si="0"/>
        <v>2.3389344000000003</v>
      </c>
      <c r="G166" s="70">
        <f t="shared" si="6"/>
        <v>0.75021</v>
      </c>
      <c r="H166" s="70">
        <f t="shared" si="7"/>
        <v>1.7546919762240003</v>
      </c>
      <c r="I166" s="2" t="s">
        <v>103</v>
      </c>
      <c r="J166" s="84">
        <v>0.62445</v>
      </c>
      <c r="K166" s="84">
        <v>0.718</v>
      </c>
      <c r="L166" s="84">
        <v>0.90818</v>
      </c>
    </row>
    <row r="167" spans="2:12" ht="24">
      <c r="B167" s="2">
        <v>29</v>
      </c>
      <c r="C167" s="93">
        <v>20105</v>
      </c>
      <c r="D167" s="70">
        <v>211.77</v>
      </c>
      <c r="E167" s="70">
        <v>23.013</v>
      </c>
      <c r="F167" s="70">
        <f t="shared" si="0"/>
        <v>1.9883232000000002</v>
      </c>
      <c r="G167" s="70">
        <f t="shared" si="6"/>
        <v>2.6923366666666673</v>
      </c>
      <c r="H167" s="70">
        <f t="shared" si="7"/>
        <v>5.3532354565440015</v>
      </c>
      <c r="I167" s="2" t="s">
        <v>104</v>
      </c>
      <c r="J167" s="84">
        <v>3.40194</v>
      </c>
      <c r="K167" s="84">
        <v>3.97206</v>
      </c>
      <c r="L167" s="84">
        <v>0.70301</v>
      </c>
    </row>
    <row r="168" spans="2:12" ht="24">
      <c r="B168" s="2">
        <v>30</v>
      </c>
      <c r="C168" s="93">
        <v>20112</v>
      </c>
      <c r="D168" s="70">
        <v>211.74</v>
      </c>
      <c r="E168" s="70">
        <v>18.065</v>
      </c>
      <c r="F168" s="70">
        <f t="shared" si="0"/>
        <v>1.5608160000000002</v>
      </c>
      <c r="G168" s="70">
        <f t="shared" si="6"/>
        <v>0.5036433333333333</v>
      </c>
      <c r="H168" s="70">
        <f t="shared" si="7"/>
        <v>0.7860945729600001</v>
      </c>
      <c r="I168" s="2" t="s">
        <v>105</v>
      </c>
      <c r="J168" s="84">
        <v>0.57216</v>
      </c>
      <c r="K168" s="84">
        <v>0.30917</v>
      </c>
      <c r="L168" s="84">
        <v>0.6296</v>
      </c>
    </row>
    <row r="169" spans="2:12" ht="24">
      <c r="B169" s="2">
        <v>31</v>
      </c>
      <c r="C169" s="93">
        <v>20126</v>
      </c>
      <c r="D169" s="70">
        <v>211.72</v>
      </c>
      <c r="E169" s="70">
        <v>14.502</v>
      </c>
      <c r="F169" s="70">
        <f t="shared" si="0"/>
        <v>1.2529728000000002</v>
      </c>
      <c r="G169" s="70">
        <f t="shared" si="6"/>
        <v>5.556433333333334</v>
      </c>
      <c r="H169" s="70">
        <f t="shared" si="7"/>
        <v>6.962059831680001</v>
      </c>
      <c r="I169" s="2" t="s">
        <v>107</v>
      </c>
      <c r="J169" s="84">
        <v>8.44566</v>
      </c>
      <c r="K169" s="84">
        <v>6.91854</v>
      </c>
      <c r="L169" s="84">
        <v>1.3051</v>
      </c>
    </row>
    <row r="170" spans="2:12" ht="24">
      <c r="B170" s="2">
        <v>32</v>
      </c>
      <c r="C170" s="93">
        <v>20140</v>
      </c>
      <c r="D170" s="70">
        <v>211.69</v>
      </c>
      <c r="E170" s="70">
        <v>11.969</v>
      </c>
      <c r="F170" s="70">
        <f t="shared" si="0"/>
        <v>1.0341216</v>
      </c>
      <c r="G170" s="70">
        <f t="shared" si="6"/>
        <v>0.8918366666666667</v>
      </c>
      <c r="H170" s="70">
        <f t="shared" si="7"/>
        <v>0.922267560672</v>
      </c>
      <c r="I170" s="2" t="s">
        <v>106</v>
      </c>
      <c r="J170" s="84">
        <v>1.38956</v>
      </c>
      <c r="K170" s="84">
        <v>0.62344</v>
      </c>
      <c r="L170" s="84">
        <v>0.66251</v>
      </c>
    </row>
    <row r="171" spans="2:12" ht="24">
      <c r="B171" s="2">
        <v>33</v>
      </c>
      <c r="C171" s="93">
        <v>20147</v>
      </c>
      <c r="D171" s="70">
        <v>211.68</v>
      </c>
      <c r="E171" s="70">
        <v>10.723</v>
      </c>
      <c r="F171" s="70">
        <f t="shared" si="0"/>
        <v>0.9264672000000002</v>
      </c>
      <c r="G171" s="70">
        <f t="shared" si="6"/>
        <v>8.055536666666667</v>
      </c>
      <c r="H171" s="70">
        <f t="shared" si="7"/>
        <v>7.463190500064002</v>
      </c>
      <c r="I171" s="2" t="s">
        <v>113</v>
      </c>
      <c r="J171" s="84">
        <v>9.98726</v>
      </c>
      <c r="K171" s="84">
        <v>0.73419</v>
      </c>
      <c r="L171" s="84">
        <v>13.44516</v>
      </c>
    </row>
    <row r="172" spans="2:12" ht="24">
      <c r="B172" s="2">
        <v>34</v>
      </c>
      <c r="C172" s="93">
        <v>20153</v>
      </c>
      <c r="D172" s="70">
        <v>211.66</v>
      </c>
      <c r="E172" s="70">
        <v>9.878</v>
      </c>
      <c r="F172" s="70">
        <f t="shared" si="0"/>
        <v>0.8534592000000001</v>
      </c>
      <c r="G172" s="70">
        <f t="shared" si="6"/>
        <v>15.969320000000002</v>
      </c>
      <c r="H172" s="70">
        <f t="shared" si="7"/>
        <v>13.629163071744003</v>
      </c>
      <c r="I172" s="2" t="s">
        <v>114</v>
      </c>
      <c r="J172" s="84">
        <v>20.0203</v>
      </c>
      <c r="K172" s="84">
        <v>21.08424</v>
      </c>
      <c r="L172" s="84">
        <v>6.80342</v>
      </c>
    </row>
    <row r="173" spans="2:12" ht="24">
      <c r="B173" s="2">
        <v>35</v>
      </c>
      <c r="C173" s="93">
        <v>20161</v>
      </c>
      <c r="D173" s="70">
        <v>211.68</v>
      </c>
      <c r="E173" s="70">
        <v>10.917</v>
      </c>
      <c r="F173" s="70">
        <f t="shared" si="0"/>
        <v>0.9432288000000001</v>
      </c>
      <c r="G173" s="70">
        <f t="shared" si="6"/>
        <v>3.8419366666666668</v>
      </c>
      <c r="H173" s="70">
        <f t="shared" si="7"/>
        <v>3.6238253117760006</v>
      </c>
      <c r="I173" s="2" t="s">
        <v>115</v>
      </c>
      <c r="J173" s="84">
        <v>8.47237</v>
      </c>
      <c r="K173" s="84">
        <v>0</v>
      </c>
      <c r="L173" s="84">
        <v>3.05344</v>
      </c>
    </row>
    <row r="174" spans="2:12" ht="24.75" thickBot="1">
      <c r="B174" s="76">
        <v>36</v>
      </c>
      <c r="C174" s="94">
        <v>20176</v>
      </c>
      <c r="D174" s="77">
        <v>211.68</v>
      </c>
      <c r="E174" s="77">
        <v>11.847</v>
      </c>
      <c r="F174" s="77">
        <f t="shared" si="0"/>
        <v>1.0235808</v>
      </c>
      <c r="G174" s="77">
        <f t="shared" si="6"/>
        <v>11.125133333333332</v>
      </c>
      <c r="H174" s="77">
        <f t="shared" si="7"/>
        <v>11.387472877439999</v>
      </c>
      <c r="I174" s="76" t="s">
        <v>117</v>
      </c>
      <c r="J174" s="92">
        <v>8.50195</v>
      </c>
      <c r="K174" s="92">
        <v>14.84062</v>
      </c>
      <c r="L174" s="92">
        <v>10.03283</v>
      </c>
    </row>
    <row r="175" spans="2:12" ht="24">
      <c r="B175" s="2">
        <v>1</v>
      </c>
      <c r="C175" s="93">
        <v>20182</v>
      </c>
      <c r="D175" s="70">
        <v>211.67</v>
      </c>
      <c r="E175" s="70">
        <v>11.823</v>
      </c>
      <c r="F175" s="70">
        <f t="shared" si="0"/>
        <v>1.0215072</v>
      </c>
      <c r="G175" s="70">
        <f t="shared" si="6"/>
        <v>7.66792</v>
      </c>
      <c r="H175" s="70">
        <f t="shared" si="7"/>
        <v>7.832835489024</v>
      </c>
      <c r="I175" s="2" t="s">
        <v>108</v>
      </c>
      <c r="J175" s="84">
        <v>13.1734</v>
      </c>
      <c r="K175" s="84">
        <v>4.97919</v>
      </c>
      <c r="L175" s="84">
        <v>4.85117</v>
      </c>
    </row>
    <row r="176" spans="2:12" ht="24">
      <c r="B176" s="2">
        <v>2</v>
      </c>
      <c r="C176" s="93">
        <v>20188</v>
      </c>
      <c r="D176" s="70">
        <v>211.76</v>
      </c>
      <c r="E176" s="70">
        <v>19.761</v>
      </c>
      <c r="F176" s="70">
        <f t="shared" si="0"/>
        <v>1.7073504</v>
      </c>
      <c r="G176" s="70">
        <f t="shared" si="6"/>
        <v>84.68739666666666</v>
      </c>
      <c r="H176" s="70">
        <f t="shared" si="7"/>
        <v>144.591060573792</v>
      </c>
      <c r="I176" s="2" t="s">
        <v>109</v>
      </c>
      <c r="J176" s="84">
        <v>127.27526</v>
      </c>
      <c r="K176" s="84">
        <v>68.89038</v>
      </c>
      <c r="L176" s="84">
        <v>57.89655</v>
      </c>
    </row>
    <row r="177" spans="2:12" ht="24">
      <c r="B177" s="2">
        <v>3</v>
      </c>
      <c r="C177" s="93">
        <v>20202</v>
      </c>
      <c r="D177" s="70">
        <v>211.67</v>
      </c>
      <c r="E177" s="70">
        <v>9.918</v>
      </c>
      <c r="F177" s="70">
        <f t="shared" si="0"/>
        <v>0.8569152</v>
      </c>
      <c r="G177" s="70">
        <f t="shared" si="6"/>
        <v>33.01918333333333</v>
      </c>
      <c r="H177" s="70">
        <f t="shared" si="7"/>
        <v>28.294640089919998</v>
      </c>
      <c r="I177" s="2" t="s">
        <v>110</v>
      </c>
      <c r="J177" s="84">
        <v>32.71087</v>
      </c>
      <c r="K177" s="84">
        <v>36.74798</v>
      </c>
      <c r="L177" s="84">
        <v>29.5987</v>
      </c>
    </row>
    <row r="178" spans="2:12" ht="24">
      <c r="B178" s="2">
        <v>4</v>
      </c>
      <c r="C178" s="93">
        <v>20216</v>
      </c>
      <c r="D178" s="70">
        <v>212.08</v>
      </c>
      <c r="E178" s="70">
        <v>59.075</v>
      </c>
      <c r="F178" s="70">
        <f t="shared" si="0"/>
        <v>5.104080000000001</v>
      </c>
      <c r="G178" s="70">
        <f t="shared" si="6"/>
        <v>730.1133066666667</v>
      </c>
      <c r="H178" s="70">
        <f t="shared" si="7"/>
        <v>3726.556726291201</v>
      </c>
      <c r="I178" s="2" t="s">
        <v>111</v>
      </c>
      <c r="J178" s="84">
        <v>718.64111</v>
      </c>
      <c r="K178" s="84">
        <v>601.97798</v>
      </c>
      <c r="L178" s="84">
        <v>869.72083</v>
      </c>
    </row>
    <row r="179" spans="2:12" ht="24">
      <c r="B179" s="2">
        <v>5</v>
      </c>
      <c r="C179" s="93">
        <v>20223</v>
      </c>
      <c r="D179" s="70">
        <v>211.72</v>
      </c>
      <c r="E179" s="70">
        <v>19.009</v>
      </c>
      <c r="F179" s="70">
        <f t="shared" si="0"/>
        <v>1.6423776</v>
      </c>
      <c r="G179" s="70">
        <f t="shared" si="6"/>
        <v>70.40194000000001</v>
      </c>
      <c r="H179" s="70">
        <f t="shared" si="7"/>
        <v>115.62656925254403</v>
      </c>
      <c r="I179" s="2" t="s">
        <v>112</v>
      </c>
      <c r="J179" s="84">
        <v>95.1975</v>
      </c>
      <c r="K179" s="84">
        <v>59.96236</v>
      </c>
      <c r="L179" s="84">
        <v>56.04596</v>
      </c>
    </row>
    <row r="180" spans="2:12" ht="24">
      <c r="B180" s="2">
        <v>6</v>
      </c>
      <c r="C180" s="93">
        <v>20230</v>
      </c>
      <c r="D180" s="70">
        <v>211.76</v>
      </c>
      <c r="E180" s="70">
        <v>23.444</v>
      </c>
      <c r="F180" s="70">
        <f t="shared" si="0"/>
        <v>2.0255616</v>
      </c>
      <c r="G180" s="70">
        <f t="shared" si="6"/>
        <v>1005.3214166666667</v>
      </c>
      <c r="H180" s="70">
        <f t="shared" si="7"/>
        <v>2036.3404572576</v>
      </c>
      <c r="I180" s="2" t="s">
        <v>116</v>
      </c>
      <c r="J180" s="84">
        <v>935.02198</v>
      </c>
      <c r="K180" s="84">
        <v>1034.27495</v>
      </c>
      <c r="L180" s="84">
        <v>1046.66732</v>
      </c>
    </row>
    <row r="181" spans="2:12" ht="24">
      <c r="B181" s="2">
        <v>7</v>
      </c>
      <c r="C181" s="93">
        <v>20245</v>
      </c>
      <c r="D181" s="70">
        <v>212.04</v>
      </c>
      <c r="E181" s="70">
        <v>44.08</v>
      </c>
      <c r="F181" s="70">
        <f t="shared" si="0"/>
        <v>3.808512</v>
      </c>
      <c r="G181" s="70">
        <f t="shared" si="6"/>
        <v>177.27254333333335</v>
      </c>
      <c r="H181" s="70">
        <f t="shared" si="7"/>
        <v>675.14460855552</v>
      </c>
      <c r="I181" s="2" t="s">
        <v>85</v>
      </c>
      <c r="J181" s="84">
        <v>166.52621</v>
      </c>
      <c r="K181" s="84">
        <v>174.51299</v>
      </c>
      <c r="L181" s="84">
        <v>190.77843</v>
      </c>
    </row>
    <row r="182" spans="2:12" ht="24">
      <c r="B182" s="2">
        <v>8</v>
      </c>
      <c r="C182" s="93">
        <v>20251</v>
      </c>
      <c r="D182" s="70">
        <v>212.04</v>
      </c>
      <c r="E182" s="70">
        <v>45.033</v>
      </c>
      <c r="F182" s="70">
        <f t="shared" si="0"/>
        <v>3.8908512</v>
      </c>
      <c r="G182" s="70">
        <f t="shared" si="6"/>
        <v>251.63504666666668</v>
      </c>
      <c r="H182" s="70">
        <f t="shared" si="7"/>
        <v>979.0745232850561</v>
      </c>
      <c r="I182" s="2" t="s">
        <v>86</v>
      </c>
      <c r="J182" s="84">
        <v>259.6745</v>
      </c>
      <c r="K182" s="84">
        <v>253.0125</v>
      </c>
      <c r="L182" s="84">
        <v>242.21814</v>
      </c>
    </row>
    <row r="183" spans="2:12" ht="24">
      <c r="B183" s="2">
        <v>9</v>
      </c>
      <c r="C183" s="93">
        <v>20265</v>
      </c>
      <c r="D183" s="70">
        <v>211.81</v>
      </c>
      <c r="E183" s="70">
        <v>16.269</v>
      </c>
      <c r="F183" s="70">
        <f t="shared" si="0"/>
        <v>1.4056415999999998</v>
      </c>
      <c r="G183" s="70">
        <f t="shared" si="6"/>
        <v>24.375563333333332</v>
      </c>
      <c r="H183" s="70">
        <f t="shared" si="7"/>
        <v>34.26330584476799</v>
      </c>
      <c r="I183" s="2" t="s">
        <v>118</v>
      </c>
      <c r="J183" s="84">
        <v>25.02085</v>
      </c>
      <c r="K183" s="84">
        <v>29.60209</v>
      </c>
      <c r="L183" s="84">
        <v>18.50375</v>
      </c>
    </row>
    <row r="184" spans="2:12" ht="24">
      <c r="B184" s="2">
        <v>10</v>
      </c>
      <c r="C184" s="93">
        <v>20272</v>
      </c>
      <c r="D184" s="70">
        <v>211.75</v>
      </c>
      <c r="E184" s="70">
        <v>20.338</v>
      </c>
      <c r="F184" s="70">
        <f t="shared" si="0"/>
        <v>1.7572032000000002</v>
      </c>
      <c r="G184" s="70">
        <f t="shared" si="6"/>
        <v>69.88131333333332</v>
      </c>
      <c r="H184" s="70">
        <f t="shared" si="7"/>
        <v>122.795667409536</v>
      </c>
      <c r="I184" s="2" t="s">
        <v>88</v>
      </c>
      <c r="J184" s="84">
        <v>67.95813</v>
      </c>
      <c r="K184" s="84">
        <v>82.80644</v>
      </c>
      <c r="L184" s="84">
        <v>58.87937</v>
      </c>
    </row>
    <row r="185" spans="2:12" ht="24">
      <c r="B185" s="2">
        <v>11</v>
      </c>
      <c r="C185" s="93">
        <v>20286</v>
      </c>
      <c r="D185" s="70">
        <v>212.57</v>
      </c>
      <c r="E185" s="70">
        <v>115.41</v>
      </c>
      <c r="F185" s="70">
        <f t="shared" si="0"/>
        <v>9.971424</v>
      </c>
      <c r="G185" s="70">
        <f t="shared" si="6"/>
        <v>438.64480000000003</v>
      </c>
      <c r="H185" s="70">
        <f t="shared" si="7"/>
        <v>4373.9132861952</v>
      </c>
      <c r="I185" s="2" t="s">
        <v>89</v>
      </c>
      <c r="J185" s="84">
        <v>452.60527</v>
      </c>
      <c r="K185" s="84">
        <v>447.16529</v>
      </c>
      <c r="L185" s="84">
        <v>416.16384</v>
      </c>
    </row>
    <row r="186" spans="2:12" ht="24">
      <c r="B186" s="2">
        <v>12</v>
      </c>
      <c r="C186" s="93">
        <v>20294</v>
      </c>
      <c r="D186" s="70">
        <v>215</v>
      </c>
      <c r="E186" s="70">
        <v>464.902</v>
      </c>
      <c r="F186" s="70">
        <f t="shared" si="0"/>
        <v>40.167532800000004</v>
      </c>
      <c r="G186" s="70">
        <f t="shared" si="6"/>
        <v>887.8686833333333</v>
      </c>
      <c r="H186" s="70">
        <f t="shared" si="7"/>
        <v>35663.49445988448</v>
      </c>
      <c r="I186" s="2" t="s">
        <v>90</v>
      </c>
      <c r="J186" s="84">
        <v>969.21894</v>
      </c>
      <c r="K186" s="84">
        <v>958.89499</v>
      </c>
      <c r="L186" s="84">
        <v>735.49212</v>
      </c>
    </row>
    <row r="187" spans="2:12" ht="24">
      <c r="B187" s="2">
        <v>13</v>
      </c>
      <c r="C187" s="93">
        <v>20307</v>
      </c>
      <c r="D187" s="70">
        <v>212.87</v>
      </c>
      <c r="E187" s="70">
        <v>145.175</v>
      </c>
      <c r="F187" s="70">
        <f t="shared" si="0"/>
        <v>12.543120000000002</v>
      </c>
      <c r="G187" s="70">
        <f t="shared" si="6"/>
        <v>170.27301333333332</v>
      </c>
      <c r="H187" s="70">
        <f t="shared" si="7"/>
        <v>2135.7548390016</v>
      </c>
      <c r="I187" s="2" t="s">
        <v>91</v>
      </c>
      <c r="J187" s="84">
        <v>171.49766</v>
      </c>
      <c r="K187" s="84">
        <v>160.26266</v>
      </c>
      <c r="L187" s="84">
        <v>179.05872</v>
      </c>
    </row>
    <row r="188" spans="2:12" ht="24">
      <c r="B188" s="2">
        <v>14</v>
      </c>
      <c r="C188" s="93">
        <v>20311</v>
      </c>
      <c r="D188" s="70">
        <v>216.85</v>
      </c>
      <c r="E188" s="70">
        <v>670.647</v>
      </c>
      <c r="F188" s="70">
        <f t="shared" si="0"/>
        <v>57.94390080000001</v>
      </c>
      <c r="G188" s="70">
        <f t="shared" si="6"/>
        <v>1346.9034733333333</v>
      </c>
      <c r="H188" s="70">
        <f t="shared" si="7"/>
        <v>78044.84124600212</v>
      </c>
      <c r="I188" s="2" t="s">
        <v>92</v>
      </c>
      <c r="J188" s="84">
        <v>1305.42373</v>
      </c>
      <c r="K188" s="84">
        <v>1404.57397</v>
      </c>
      <c r="L188" s="84">
        <v>1330.71272</v>
      </c>
    </row>
    <row r="189" spans="2:12" ht="24">
      <c r="B189" s="2">
        <v>15</v>
      </c>
      <c r="C189" s="93">
        <v>20328</v>
      </c>
      <c r="D189" s="70">
        <v>213.1</v>
      </c>
      <c r="E189" s="70">
        <v>180.888</v>
      </c>
      <c r="F189" s="70">
        <f t="shared" si="0"/>
        <v>15.628723200000001</v>
      </c>
      <c r="G189" s="70">
        <f t="shared" si="6"/>
        <v>412.1837433333333</v>
      </c>
      <c r="H189" s="70">
        <f t="shared" si="7"/>
        <v>6441.905632096513</v>
      </c>
      <c r="I189" s="2" t="s">
        <v>93</v>
      </c>
      <c r="J189" s="84">
        <v>388.08233</v>
      </c>
      <c r="K189" s="84">
        <v>440.57646</v>
      </c>
      <c r="L189" s="84">
        <v>407.89244</v>
      </c>
    </row>
    <row r="190" spans="2:12" ht="24">
      <c r="B190" s="2">
        <v>16</v>
      </c>
      <c r="C190" s="93">
        <v>20335</v>
      </c>
      <c r="D190" s="70">
        <v>215.508</v>
      </c>
      <c r="E190" s="70">
        <v>433.852</v>
      </c>
      <c r="F190" s="70">
        <f t="shared" si="0"/>
        <v>37.4848128</v>
      </c>
      <c r="G190" s="70">
        <f t="shared" si="6"/>
        <v>976.6608133333334</v>
      </c>
      <c r="H190" s="70">
        <f t="shared" si="7"/>
        <v>36609.947756895745</v>
      </c>
      <c r="I190" s="2" t="s">
        <v>94</v>
      </c>
      <c r="J190" s="84">
        <v>1044.90532</v>
      </c>
      <c r="K190" s="84">
        <v>993.96092</v>
      </c>
      <c r="L190" s="84">
        <v>891.1162</v>
      </c>
    </row>
    <row r="191" spans="2:12" ht="24">
      <c r="B191" s="2">
        <v>17</v>
      </c>
      <c r="C191" s="93">
        <v>20350</v>
      </c>
      <c r="D191" s="70">
        <v>212.68</v>
      </c>
      <c r="E191" s="70">
        <v>129.275</v>
      </c>
      <c r="F191" s="70">
        <f t="shared" si="0"/>
        <v>11.169360000000001</v>
      </c>
      <c r="G191" s="70">
        <f t="shared" si="6"/>
        <v>542.9814399999999</v>
      </c>
      <c r="H191" s="70">
        <f t="shared" si="7"/>
        <v>6064.7551766784</v>
      </c>
      <c r="I191" s="2" t="s">
        <v>95</v>
      </c>
      <c r="J191" s="84">
        <v>530.055</v>
      </c>
      <c r="K191" s="84">
        <v>544.02153</v>
      </c>
      <c r="L191" s="84">
        <v>554.86779</v>
      </c>
    </row>
    <row r="192" spans="2:12" ht="24">
      <c r="B192" s="2">
        <v>18</v>
      </c>
      <c r="C192" s="93">
        <v>20356</v>
      </c>
      <c r="D192" s="70">
        <v>212.45</v>
      </c>
      <c r="E192" s="70">
        <v>96.416</v>
      </c>
      <c r="F192" s="70">
        <f t="shared" si="0"/>
        <v>8.330342400000001</v>
      </c>
      <c r="G192" s="70">
        <f t="shared" si="6"/>
        <v>349.14381333333336</v>
      </c>
      <c r="H192" s="70">
        <f t="shared" si="7"/>
        <v>2908.4875119083526</v>
      </c>
      <c r="I192" s="2" t="s">
        <v>96</v>
      </c>
      <c r="J192" s="84">
        <v>427.04392</v>
      </c>
      <c r="K192" s="84">
        <v>245.21441</v>
      </c>
      <c r="L192" s="84">
        <v>375.17311</v>
      </c>
    </row>
    <row r="193" spans="2:12" ht="24">
      <c r="B193" s="2">
        <v>19</v>
      </c>
      <c r="C193" s="93">
        <v>20370</v>
      </c>
      <c r="D193" s="70">
        <v>212.35</v>
      </c>
      <c r="E193" s="70">
        <v>85.686</v>
      </c>
      <c r="F193" s="70">
        <f t="shared" si="0"/>
        <v>7.403270400000001</v>
      </c>
      <c r="G193" s="70">
        <f t="shared" si="6"/>
        <v>170.55096333333333</v>
      </c>
      <c r="H193" s="70">
        <f t="shared" si="7"/>
        <v>1262.6348985371521</v>
      </c>
      <c r="I193" s="2" t="s">
        <v>97</v>
      </c>
      <c r="J193" s="84">
        <v>172.21719</v>
      </c>
      <c r="K193" s="84">
        <v>160.29914</v>
      </c>
      <c r="L193" s="84">
        <v>179.13656</v>
      </c>
    </row>
    <row r="194" spans="2:12" ht="24">
      <c r="B194" s="2">
        <v>20</v>
      </c>
      <c r="C194" s="93">
        <v>20378</v>
      </c>
      <c r="D194" s="70">
        <v>212.25</v>
      </c>
      <c r="E194" s="70">
        <v>66.327</v>
      </c>
      <c r="F194" s="70">
        <f t="shared" si="0"/>
        <v>5.7306528000000005</v>
      </c>
      <c r="G194" s="70">
        <f t="shared" si="6"/>
        <v>107.88558</v>
      </c>
      <c r="H194" s="70">
        <f t="shared" si="7"/>
        <v>618.2548011066241</v>
      </c>
      <c r="I194" s="2" t="s">
        <v>98</v>
      </c>
      <c r="J194" s="84">
        <v>115.61082</v>
      </c>
      <c r="K194" s="84">
        <v>110.05199</v>
      </c>
      <c r="L194" s="84">
        <v>97.99393</v>
      </c>
    </row>
    <row r="195" spans="2:12" ht="24">
      <c r="B195" s="2">
        <v>21</v>
      </c>
      <c r="C195" s="93">
        <v>20391</v>
      </c>
      <c r="D195" s="70">
        <v>212.16</v>
      </c>
      <c r="E195" s="70">
        <v>47.241</v>
      </c>
      <c r="F195" s="70">
        <f t="shared" si="0"/>
        <v>4.0816224000000005</v>
      </c>
      <c r="G195" s="70">
        <f t="shared" si="6"/>
        <v>69.92246666666666</v>
      </c>
      <c r="H195" s="70">
        <f t="shared" si="7"/>
        <v>285.39710620992</v>
      </c>
      <c r="I195" s="2" t="s">
        <v>99</v>
      </c>
      <c r="J195" s="84">
        <v>147.53096</v>
      </c>
      <c r="K195" s="84">
        <v>33.48602</v>
      </c>
      <c r="L195" s="84">
        <v>28.75042</v>
      </c>
    </row>
    <row r="196" spans="2:12" ht="24">
      <c r="B196" s="2">
        <v>22</v>
      </c>
      <c r="C196" s="93">
        <v>20399</v>
      </c>
      <c r="D196" s="70">
        <v>212.08</v>
      </c>
      <c r="E196" s="70">
        <v>46.032</v>
      </c>
      <c r="F196" s="70">
        <f t="shared" si="0"/>
        <v>3.9771647999999997</v>
      </c>
      <c r="G196" s="70">
        <f t="shared" si="6"/>
        <v>17.77565</v>
      </c>
      <c r="H196" s="70">
        <f t="shared" si="7"/>
        <v>70.69668947711999</v>
      </c>
      <c r="I196" s="2" t="s">
        <v>100</v>
      </c>
      <c r="J196" s="84">
        <v>10.3024</v>
      </c>
      <c r="K196" s="84">
        <v>23.46194</v>
      </c>
      <c r="L196" s="84">
        <v>19.56261</v>
      </c>
    </row>
    <row r="197" spans="2:12" ht="24">
      <c r="B197" s="2">
        <v>23</v>
      </c>
      <c r="C197" s="93">
        <v>20406</v>
      </c>
      <c r="D197" s="70">
        <v>212</v>
      </c>
      <c r="E197" s="70">
        <v>35.884</v>
      </c>
      <c r="F197" s="70">
        <f t="shared" si="0"/>
        <v>3.1003776000000003</v>
      </c>
      <c r="G197" s="70">
        <f t="shared" si="6"/>
        <v>6.669153333333334</v>
      </c>
      <c r="H197" s="70">
        <f t="shared" si="7"/>
        <v>20.676893605632003</v>
      </c>
      <c r="I197" s="2" t="s">
        <v>101</v>
      </c>
      <c r="J197" s="84">
        <v>5.43232</v>
      </c>
      <c r="K197" s="84">
        <v>3.05374</v>
      </c>
      <c r="L197" s="84">
        <v>11.5214</v>
      </c>
    </row>
    <row r="198" spans="2:12" ht="24">
      <c r="B198" s="2">
        <v>24</v>
      </c>
      <c r="C198" s="93">
        <v>20419</v>
      </c>
      <c r="D198" s="70">
        <v>212</v>
      </c>
      <c r="E198" s="70">
        <v>366.29</v>
      </c>
      <c r="F198" s="70">
        <f t="shared" si="0"/>
        <v>31.647456000000002</v>
      </c>
      <c r="G198" s="70">
        <f t="shared" si="6"/>
        <v>37.89389666666667</v>
      </c>
      <c r="H198" s="70">
        <f t="shared" si="7"/>
        <v>1199.2454274268803</v>
      </c>
      <c r="I198" s="2" t="s">
        <v>76</v>
      </c>
      <c r="J198" s="84">
        <v>29.98036</v>
      </c>
      <c r="K198" s="84">
        <v>41.82407</v>
      </c>
      <c r="L198" s="84">
        <v>41.87726</v>
      </c>
    </row>
    <row r="199" spans="2:12" ht="24">
      <c r="B199" s="2">
        <v>25</v>
      </c>
      <c r="C199" s="93">
        <v>20427</v>
      </c>
      <c r="D199" s="70">
        <v>212.09</v>
      </c>
      <c r="E199" s="70">
        <v>47.684</v>
      </c>
      <c r="F199" s="70">
        <f t="shared" si="0"/>
        <v>4.1198976</v>
      </c>
      <c r="G199" s="70">
        <f aca="true" t="shared" si="8" ref="G199:G236">+AVERAGE(J199:L199)</f>
        <v>25.149163333333334</v>
      </c>
      <c r="H199" s="70">
        <f aca="true" t="shared" si="9" ref="H199:H236">G199*F199</f>
        <v>103.611977659008</v>
      </c>
      <c r="I199" s="2" t="s">
        <v>77</v>
      </c>
      <c r="J199" s="84">
        <v>18.36995</v>
      </c>
      <c r="K199" s="84">
        <v>32.22551</v>
      </c>
      <c r="L199" s="84">
        <v>24.85203</v>
      </c>
    </row>
    <row r="200" spans="2:12" ht="24">
      <c r="B200" s="2">
        <v>26</v>
      </c>
      <c r="C200" s="93">
        <v>20440</v>
      </c>
      <c r="D200" s="70">
        <v>211.94</v>
      </c>
      <c r="E200" s="70">
        <v>28.463</v>
      </c>
      <c r="F200" s="70">
        <f t="shared" si="0"/>
        <v>2.4592032</v>
      </c>
      <c r="G200" s="70">
        <f t="shared" si="8"/>
        <v>31.887736666666665</v>
      </c>
      <c r="H200" s="70">
        <f t="shared" si="9"/>
        <v>78.418424051424</v>
      </c>
      <c r="I200" s="2" t="s">
        <v>78</v>
      </c>
      <c r="J200" s="84">
        <v>38.75969</v>
      </c>
      <c r="K200" s="84">
        <v>27.45126</v>
      </c>
      <c r="L200" s="84">
        <v>29.45226</v>
      </c>
    </row>
    <row r="201" spans="2:12" ht="24">
      <c r="B201" s="2">
        <v>27</v>
      </c>
      <c r="C201" s="93">
        <v>20447</v>
      </c>
      <c r="D201" s="70">
        <v>211.91</v>
      </c>
      <c r="E201" s="70">
        <v>23.352</v>
      </c>
      <c r="F201" s="70">
        <f t="shared" si="0"/>
        <v>2.0176128</v>
      </c>
      <c r="G201" s="70">
        <f t="shared" si="8"/>
        <v>42.39662333333334</v>
      </c>
      <c r="H201" s="70">
        <f t="shared" si="9"/>
        <v>85.53996991411202</v>
      </c>
      <c r="I201" s="2" t="s">
        <v>102</v>
      </c>
      <c r="J201" s="84">
        <v>29.57851</v>
      </c>
      <c r="K201" s="84">
        <v>55.75482</v>
      </c>
      <c r="L201" s="84">
        <v>41.85654</v>
      </c>
    </row>
    <row r="202" spans="2:12" ht="24">
      <c r="B202" s="2">
        <v>28</v>
      </c>
      <c r="C202" s="93">
        <v>20457</v>
      </c>
      <c r="D202" s="70">
        <v>211.86</v>
      </c>
      <c r="E202" s="70">
        <v>17.552</v>
      </c>
      <c r="F202" s="70">
        <f t="shared" si="0"/>
        <v>1.5164928</v>
      </c>
      <c r="G202" s="70">
        <f t="shared" si="8"/>
        <v>23.955966666666665</v>
      </c>
      <c r="H202" s="70">
        <f t="shared" si="9"/>
        <v>36.32905096704</v>
      </c>
      <c r="I202" s="2" t="s">
        <v>103</v>
      </c>
      <c r="J202" s="84">
        <v>26.17696</v>
      </c>
      <c r="K202" s="84">
        <v>24.37137</v>
      </c>
      <c r="L202" s="84">
        <v>21.31957</v>
      </c>
    </row>
    <row r="203" spans="2:12" ht="24">
      <c r="B203" s="2">
        <v>29</v>
      </c>
      <c r="C203" s="93">
        <v>20468</v>
      </c>
      <c r="D203" s="70">
        <v>211.85</v>
      </c>
      <c r="E203" s="70">
        <v>16.373</v>
      </c>
      <c r="F203" s="70">
        <f t="shared" si="0"/>
        <v>1.4146272000000002</v>
      </c>
      <c r="G203" s="70">
        <f t="shared" si="8"/>
        <v>25.60459666666667</v>
      </c>
      <c r="H203" s="70">
        <f t="shared" si="9"/>
        <v>36.22095888969601</v>
      </c>
      <c r="I203" s="2" t="s">
        <v>104</v>
      </c>
      <c r="J203" s="84">
        <v>19.99462</v>
      </c>
      <c r="K203" s="84">
        <v>18.35291</v>
      </c>
      <c r="L203" s="84">
        <v>38.46626</v>
      </c>
    </row>
    <row r="204" spans="2:12" ht="24">
      <c r="B204" s="2">
        <v>30</v>
      </c>
      <c r="C204" s="93">
        <v>20475</v>
      </c>
      <c r="D204" s="70">
        <v>211.82</v>
      </c>
      <c r="E204" s="70">
        <v>14.282</v>
      </c>
      <c r="F204" s="70">
        <f t="shared" si="0"/>
        <v>1.2339648</v>
      </c>
      <c r="G204" s="70">
        <f t="shared" si="8"/>
        <v>11.930296666666669</v>
      </c>
      <c r="H204" s="70">
        <f t="shared" si="9"/>
        <v>14.721566140224004</v>
      </c>
      <c r="I204" s="2" t="s">
        <v>105</v>
      </c>
      <c r="J204" s="84">
        <v>4.81795</v>
      </c>
      <c r="K204" s="84">
        <v>4.13616</v>
      </c>
      <c r="L204" s="84">
        <v>26.83678</v>
      </c>
    </row>
    <row r="205" spans="2:12" ht="24">
      <c r="B205" s="2">
        <v>31</v>
      </c>
      <c r="C205" s="93">
        <v>20493</v>
      </c>
      <c r="D205" s="70">
        <v>211.81</v>
      </c>
      <c r="E205" s="70">
        <v>13.54</v>
      </c>
      <c r="F205" s="70">
        <f t="shared" si="0"/>
        <v>1.169856</v>
      </c>
      <c r="G205" s="70">
        <f t="shared" si="8"/>
        <v>9.108310000000001</v>
      </c>
      <c r="H205" s="70">
        <f t="shared" si="9"/>
        <v>10.655411103360002</v>
      </c>
      <c r="I205" s="2" t="s">
        <v>107</v>
      </c>
      <c r="J205" s="84">
        <v>14.94936</v>
      </c>
      <c r="K205" s="84">
        <v>7.5358</v>
      </c>
      <c r="L205" s="84">
        <v>4.83977</v>
      </c>
    </row>
    <row r="206" spans="2:12" ht="24">
      <c r="B206" s="2">
        <v>32</v>
      </c>
      <c r="C206" s="93">
        <v>20497</v>
      </c>
      <c r="D206" s="70">
        <v>211.77</v>
      </c>
      <c r="E206" s="70">
        <v>12.007</v>
      </c>
      <c r="F206" s="70">
        <f t="shared" si="0"/>
        <v>1.0374048</v>
      </c>
      <c r="G206" s="70">
        <f t="shared" si="8"/>
        <v>3.6991366666666665</v>
      </c>
      <c r="H206" s="70">
        <f t="shared" si="9"/>
        <v>3.837502133856</v>
      </c>
      <c r="I206" s="2" t="s">
        <v>106</v>
      </c>
      <c r="J206" s="84">
        <v>2.62985</v>
      </c>
      <c r="K206" s="84">
        <v>1.42486</v>
      </c>
      <c r="L206" s="84">
        <v>7.0427</v>
      </c>
    </row>
    <row r="207" spans="2:12" ht="24">
      <c r="B207" s="2">
        <v>33</v>
      </c>
      <c r="C207" s="93">
        <v>20503</v>
      </c>
      <c r="D207" s="70">
        <v>211.75</v>
      </c>
      <c r="E207" s="70">
        <v>10.117</v>
      </c>
      <c r="F207" s="70">
        <f t="shared" si="0"/>
        <v>0.8741088000000001</v>
      </c>
      <c r="G207" s="70">
        <f t="shared" si="8"/>
        <v>6.590813333333333</v>
      </c>
      <c r="H207" s="70">
        <f t="shared" si="9"/>
        <v>5.761087933824001</v>
      </c>
      <c r="I207" s="2" t="s">
        <v>113</v>
      </c>
      <c r="J207" s="84">
        <v>5.80889</v>
      </c>
      <c r="K207" s="84">
        <v>8.41485</v>
      </c>
      <c r="L207" s="84">
        <v>5.5487</v>
      </c>
    </row>
    <row r="208" spans="2:12" ht="24">
      <c r="B208" s="2">
        <v>34</v>
      </c>
      <c r="C208" s="93">
        <v>20533</v>
      </c>
      <c r="D208" s="70">
        <v>211.71</v>
      </c>
      <c r="E208" s="70">
        <v>7.282</v>
      </c>
      <c r="F208" s="70">
        <f t="shared" si="0"/>
        <v>0.6291648000000001</v>
      </c>
      <c r="G208" s="70">
        <f t="shared" si="8"/>
        <v>4.626196666666666</v>
      </c>
      <c r="H208" s="70">
        <f t="shared" si="9"/>
        <v>2.910640100544</v>
      </c>
      <c r="I208" s="2" t="s">
        <v>114</v>
      </c>
      <c r="J208" s="84">
        <v>4.64136</v>
      </c>
      <c r="K208" s="84">
        <v>4.92239</v>
      </c>
      <c r="L208" s="84">
        <v>4.31484</v>
      </c>
    </row>
    <row r="209" spans="1:16" ht="24">
      <c r="A209" s="111"/>
      <c r="B209" s="112">
        <v>35</v>
      </c>
      <c r="C209" s="113">
        <v>20539</v>
      </c>
      <c r="D209" s="114">
        <v>211.71</v>
      </c>
      <c r="E209" s="114">
        <v>7.062</v>
      </c>
      <c r="F209" s="114">
        <f t="shared" si="0"/>
        <v>0.6101568</v>
      </c>
      <c r="G209" s="114">
        <f t="shared" si="8"/>
        <v>7.847500000000001</v>
      </c>
      <c r="H209" s="114">
        <f t="shared" si="9"/>
        <v>4.788205488000001</v>
      </c>
      <c r="I209" s="112" t="s">
        <v>115</v>
      </c>
      <c r="J209" s="115">
        <v>8.05612</v>
      </c>
      <c r="K209" s="115">
        <v>9.78533</v>
      </c>
      <c r="L209" s="115">
        <v>5.70105</v>
      </c>
      <c r="M209" s="111"/>
      <c r="N209" s="111"/>
      <c r="O209" s="111"/>
      <c r="P209" s="111"/>
    </row>
    <row r="210" spans="2:12" ht="24">
      <c r="B210" s="2">
        <v>1</v>
      </c>
      <c r="C210" s="93">
        <v>20548</v>
      </c>
      <c r="D210" s="70">
        <v>211.74</v>
      </c>
      <c r="E210" s="70">
        <v>8.535</v>
      </c>
      <c r="F210" s="70">
        <f t="shared" si="0"/>
        <v>0.7374240000000001</v>
      </c>
      <c r="G210" s="70">
        <f t="shared" si="8"/>
        <v>19.656073333333335</v>
      </c>
      <c r="H210" s="70">
        <f t="shared" si="9"/>
        <v>14.494860221760003</v>
      </c>
      <c r="I210" s="2" t="s">
        <v>108</v>
      </c>
      <c r="J210" s="84">
        <v>19.16458</v>
      </c>
      <c r="K210" s="84">
        <v>14.59321</v>
      </c>
      <c r="L210" s="84">
        <v>25.21043</v>
      </c>
    </row>
    <row r="211" spans="2:12" ht="24">
      <c r="B211" s="2">
        <v>2</v>
      </c>
      <c r="C211" s="93">
        <v>20554</v>
      </c>
      <c r="D211" s="70">
        <v>211.68</v>
      </c>
      <c r="E211" s="70">
        <v>6.378</v>
      </c>
      <c r="F211" s="70">
        <f t="shared" si="0"/>
        <v>0.5510592000000001</v>
      </c>
      <c r="G211" s="70">
        <f t="shared" si="8"/>
        <v>9.575186666666667</v>
      </c>
      <c r="H211" s="70">
        <f t="shared" si="9"/>
        <v>5.276494704384001</v>
      </c>
      <c r="I211" s="2" t="s">
        <v>109</v>
      </c>
      <c r="J211" s="84">
        <v>12.68122</v>
      </c>
      <c r="K211" s="84">
        <v>10.33849</v>
      </c>
      <c r="L211" s="84">
        <v>5.70585</v>
      </c>
    </row>
    <row r="212" spans="2:12" ht="24">
      <c r="B212" s="2">
        <v>3</v>
      </c>
      <c r="C212" s="93">
        <v>20567</v>
      </c>
      <c r="D212" s="70">
        <v>211.68</v>
      </c>
      <c r="E212" s="70">
        <v>4.826</v>
      </c>
      <c r="F212" s="70">
        <f t="shared" si="0"/>
        <v>0.4169664</v>
      </c>
      <c r="G212" s="70">
        <f t="shared" si="8"/>
        <v>6.620159999999999</v>
      </c>
      <c r="H212" s="70">
        <f t="shared" si="9"/>
        <v>2.760384282624</v>
      </c>
      <c r="I212" s="2" t="s">
        <v>110</v>
      </c>
      <c r="J212" s="84">
        <v>4.19175</v>
      </c>
      <c r="K212" s="84">
        <v>7.77825</v>
      </c>
      <c r="L212" s="84">
        <v>7.89048</v>
      </c>
    </row>
    <row r="213" spans="2:12" ht="24">
      <c r="B213" s="2">
        <v>4</v>
      </c>
      <c r="C213" s="93">
        <v>20583</v>
      </c>
      <c r="D213" s="70">
        <v>211.85</v>
      </c>
      <c r="E213" s="70">
        <v>16.846</v>
      </c>
      <c r="F213" s="70">
        <f t="shared" si="0"/>
        <v>1.4554944</v>
      </c>
      <c r="G213" s="70">
        <f t="shared" si="8"/>
        <v>109.86556333333333</v>
      </c>
      <c r="H213" s="70">
        <f t="shared" si="9"/>
        <v>159.908712184512</v>
      </c>
      <c r="I213" s="2" t="s">
        <v>111</v>
      </c>
      <c r="J213" s="84">
        <v>113.05018</v>
      </c>
      <c r="K213" s="84">
        <v>105.46516</v>
      </c>
      <c r="L213" s="84">
        <v>111.08135</v>
      </c>
    </row>
    <row r="214" spans="2:12" ht="24">
      <c r="B214" s="2">
        <v>5</v>
      </c>
      <c r="C214" s="93">
        <v>20595</v>
      </c>
      <c r="D214" s="70">
        <v>211.78</v>
      </c>
      <c r="E214" s="70">
        <v>13.711</v>
      </c>
      <c r="F214" s="70">
        <f t="shared" si="0"/>
        <v>1.1846304</v>
      </c>
      <c r="G214" s="70">
        <f t="shared" si="8"/>
        <v>253.41654000000003</v>
      </c>
      <c r="H214" s="70">
        <f t="shared" si="9"/>
        <v>300.20493714681606</v>
      </c>
      <c r="I214" s="2" t="s">
        <v>112</v>
      </c>
      <c r="J214" s="84">
        <v>270.47433</v>
      </c>
      <c r="K214" s="84">
        <v>275.15332</v>
      </c>
      <c r="L214" s="84">
        <v>214.62197</v>
      </c>
    </row>
    <row r="215" spans="2:12" ht="24">
      <c r="B215" s="2">
        <v>6</v>
      </c>
      <c r="C215" s="93">
        <v>20602</v>
      </c>
      <c r="D215" s="70">
        <v>211.79</v>
      </c>
      <c r="E215" s="70">
        <v>14.422</v>
      </c>
      <c r="F215" s="70">
        <f t="shared" si="0"/>
        <v>1.2460608000000002</v>
      </c>
      <c r="G215" s="70">
        <f t="shared" si="8"/>
        <v>147.70597999999998</v>
      </c>
      <c r="H215" s="70">
        <f t="shared" si="9"/>
        <v>184.050631603584</v>
      </c>
      <c r="I215" s="2" t="s">
        <v>116</v>
      </c>
      <c r="J215" s="84">
        <v>169.38436</v>
      </c>
      <c r="K215" s="84">
        <v>117.26529</v>
      </c>
      <c r="L215" s="84">
        <v>156.46829</v>
      </c>
    </row>
    <row r="216" spans="2:12" ht="24">
      <c r="B216" s="2">
        <v>7</v>
      </c>
      <c r="C216" s="93">
        <v>20609</v>
      </c>
      <c r="D216" s="70">
        <v>211.88</v>
      </c>
      <c r="E216" s="70">
        <v>20.912</v>
      </c>
      <c r="F216" s="70">
        <f t="shared" si="0"/>
        <v>1.8067968</v>
      </c>
      <c r="G216" s="70">
        <f t="shared" si="8"/>
        <v>382.6769</v>
      </c>
      <c r="H216" s="70">
        <f t="shared" si="9"/>
        <v>691.41939835392</v>
      </c>
      <c r="I216" s="2" t="s">
        <v>85</v>
      </c>
      <c r="J216" s="84">
        <v>397.24667</v>
      </c>
      <c r="K216" s="84">
        <v>397.33784</v>
      </c>
      <c r="L216" s="84">
        <v>353.44619</v>
      </c>
    </row>
    <row r="217" spans="2:12" ht="24">
      <c r="B217" s="2">
        <v>8</v>
      </c>
      <c r="C217" s="93">
        <v>20616</v>
      </c>
      <c r="D217" s="70">
        <v>211.81</v>
      </c>
      <c r="E217" s="70">
        <v>16.3</v>
      </c>
      <c r="F217" s="70">
        <f t="shared" si="0"/>
        <v>1.4083200000000002</v>
      </c>
      <c r="G217" s="70">
        <f t="shared" si="8"/>
        <v>79.61551666666666</v>
      </c>
      <c r="H217" s="70">
        <f t="shared" si="9"/>
        <v>112.12412443200002</v>
      </c>
      <c r="I217" s="2" t="s">
        <v>86</v>
      </c>
      <c r="J217" s="84">
        <v>80.68042</v>
      </c>
      <c r="K217" s="84">
        <v>87.01744</v>
      </c>
      <c r="L217" s="84">
        <v>71.14869</v>
      </c>
    </row>
    <row r="218" spans="2:12" ht="24">
      <c r="B218" s="2">
        <v>9</v>
      </c>
      <c r="C218" s="93">
        <v>20630</v>
      </c>
      <c r="D218" s="70">
        <v>211.78</v>
      </c>
      <c r="E218" s="70">
        <v>12.523</v>
      </c>
      <c r="F218" s="70">
        <f t="shared" si="0"/>
        <v>1.0819872</v>
      </c>
      <c r="G218" s="70">
        <f t="shared" si="8"/>
        <v>40.390080000000005</v>
      </c>
      <c r="H218" s="70">
        <f t="shared" si="9"/>
        <v>43.701549566976</v>
      </c>
      <c r="I218" s="2" t="s">
        <v>118</v>
      </c>
      <c r="J218" s="84">
        <v>39.57584</v>
      </c>
      <c r="K218" s="84">
        <v>39.41783</v>
      </c>
      <c r="L218" s="84">
        <v>42.17657</v>
      </c>
    </row>
    <row r="219" spans="2:12" ht="24">
      <c r="B219" s="2">
        <v>10</v>
      </c>
      <c r="C219" s="93">
        <v>20637</v>
      </c>
      <c r="D219" s="70">
        <v>211.92</v>
      </c>
      <c r="E219" s="70">
        <v>30.896</v>
      </c>
      <c r="F219" s="70">
        <f t="shared" si="0"/>
        <v>2.6694144000000004</v>
      </c>
      <c r="G219" s="70">
        <f t="shared" si="8"/>
        <v>128.04872333333333</v>
      </c>
      <c r="H219" s="70">
        <f t="shared" si="9"/>
        <v>341.81510596761603</v>
      </c>
      <c r="I219" s="2" t="s">
        <v>88</v>
      </c>
      <c r="J219" s="84">
        <v>112.34984</v>
      </c>
      <c r="K219" s="84">
        <v>114.59299</v>
      </c>
      <c r="L219" s="84">
        <v>157.20334</v>
      </c>
    </row>
    <row r="220" spans="2:12" ht="24">
      <c r="B220" s="2">
        <v>11</v>
      </c>
      <c r="C220" s="93">
        <v>20655</v>
      </c>
      <c r="D220" s="70">
        <v>212.3</v>
      </c>
      <c r="E220" s="70">
        <v>75.139</v>
      </c>
      <c r="F220" s="70">
        <f t="shared" si="0"/>
        <v>6.4920096</v>
      </c>
      <c r="G220" s="70">
        <f t="shared" si="8"/>
        <v>137.41444666666666</v>
      </c>
      <c r="H220" s="70">
        <f t="shared" si="9"/>
        <v>892.095906938688</v>
      </c>
      <c r="I220" s="2" t="s">
        <v>89</v>
      </c>
      <c r="J220" s="84">
        <v>140.72252</v>
      </c>
      <c r="K220" s="84">
        <v>132.72311</v>
      </c>
      <c r="L220" s="84">
        <v>138.79771</v>
      </c>
    </row>
    <row r="221" spans="2:12" ht="24">
      <c r="B221" s="2">
        <v>12</v>
      </c>
      <c r="C221" s="93">
        <v>20666</v>
      </c>
      <c r="D221" s="70">
        <v>218.75</v>
      </c>
      <c r="E221" s="70">
        <v>893.238</v>
      </c>
      <c r="F221" s="70">
        <f t="shared" si="0"/>
        <v>77.1757632</v>
      </c>
      <c r="G221" s="70">
        <f t="shared" si="8"/>
        <v>1383.3836066666665</v>
      </c>
      <c r="H221" s="70">
        <f t="shared" si="9"/>
        <v>106763.6856428686</v>
      </c>
      <c r="I221" s="2" t="s">
        <v>90</v>
      </c>
      <c r="J221" s="84">
        <v>1452.18945</v>
      </c>
      <c r="K221" s="84">
        <v>1432.57354</v>
      </c>
      <c r="L221" s="84">
        <v>1265.38783</v>
      </c>
    </row>
    <row r="222" spans="2:12" ht="24">
      <c r="B222" s="2">
        <v>13</v>
      </c>
      <c r="C222" s="93">
        <v>20674</v>
      </c>
      <c r="D222" s="70">
        <v>214.55</v>
      </c>
      <c r="E222" s="70">
        <v>416.576</v>
      </c>
      <c r="F222" s="70">
        <f t="shared" si="0"/>
        <v>35.9921664</v>
      </c>
      <c r="G222" s="70">
        <f t="shared" si="8"/>
        <v>874.7560966666666</v>
      </c>
      <c r="H222" s="70">
        <f t="shared" si="9"/>
        <v>31484.366990641152</v>
      </c>
      <c r="I222" s="2" t="s">
        <v>91</v>
      </c>
      <c r="J222" s="84">
        <v>687.45276</v>
      </c>
      <c r="K222" s="84">
        <v>1214.44302</v>
      </c>
      <c r="L222" s="84">
        <v>722.37251</v>
      </c>
    </row>
    <row r="223" spans="2:12" ht="24">
      <c r="B223" s="2">
        <v>14</v>
      </c>
      <c r="C223" s="93">
        <v>20686</v>
      </c>
      <c r="D223" s="70">
        <v>212.83</v>
      </c>
      <c r="E223" s="70">
        <v>148.15</v>
      </c>
      <c r="F223" s="70">
        <f t="shared" si="0"/>
        <v>12.800160000000002</v>
      </c>
      <c r="G223" s="70">
        <f t="shared" si="8"/>
        <v>246.85047</v>
      </c>
      <c r="H223" s="70">
        <f t="shared" si="9"/>
        <v>3159.7255120752006</v>
      </c>
      <c r="I223" s="2" t="s">
        <v>92</v>
      </c>
      <c r="J223" s="84">
        <v>211.92982</v>
      </c>
      <c r="K223" s="84">
        <v>266.61911</v>
      </c>
      <c r="L223" s="84">
        <v>262.00248</v>
      </c>
    </row>
    <row r="224" spans="2:12" ht="24">
      <c r="B224" s="2">
        <v>15</v>
      </c>
      <c r="C224" s="93">
        <v>20693</v>
      </c>
      <c r="D224" s="70">
        <v>213.15</v>
      </c>
      <c r="E224" s="70">
        <v>185.614</v>
      </c>
      <c r="F224" s="70">
        <f t="shared" si="0"/>
        <v>16.0370496</v>
      </c>
      <c r="G224" s="70">
        <f t="shared" si="8"/>
        <v>287.58481</v>
      </c>
      <c r="H224" s="70">
        <f t="shared" si="9"/>
        <v>4612.011862176576</v>
      </c>
      <c r="I224" s="2" t="s">
        <v>93</v>
      </c>
      <c r="J224" s="84">
        <v>308.56815</v>
      </c>
      <c r="K224" s="84">
        <v>286.38746</v>
      </c>
      <c r="L224" s="84">
        <v>267.79882</v>
      </c>
    </row>
    <row r="225" spans="2:12" ht="24">
      <c r="B225" s="2">
        <v>16</v>
      </c>
      <c r="C225" s="93">
        <v>20700</v>
      </c>
      <c r="D225" s="70">
        <v>213.12</v>
      </c>
      <c r="E225" s="70">
        <v>175.841</v>
      </c>
      <c r="F225" s="70">
        <f t="shared" si="0"/>
        <v>15.192662400000001</v>
      </c>
      <c r="G225" s="70">
        <f t="shared" si="8"/>
        <v>559.2796866666666</v>
      </c>
      <c r="H225" s="70">
        <f t="shared" si="9"/>
        <v>8496.947466704449</v>
      </c>
      <c r="I225" s="2" t="s">
        <v>94</v>
      </c>
      <c r="J225" s="84">
        <v>583.52449</v>
      </c>
      <c r="K225" s="84">
        <v>580.29014</v>
      </c>
      <c r="L225" s="84">
        <v>514.02443</v>
      </c>
    </row>
    <row r="226" spans="2:12" ht="24">
      <c r="B226" s="2">
        <v>17</v>
      </c>
      <c r="C226" s="93">
        <v>20707</v>
      </c>
      <c r="D226" s="70">
        <v>213.98</v>
      </c>
      <c r="E226" s="70">
        <v>309.729</v>
      </c>
      <c r="F226" s="70">
        <f t="shared" si="0"/>
        <v>26.7605856</v>
      </c>
      <c r="G226" s="70">
        <f t="shared" si="8"/>
        <v>219.35929666666667</v>
      </c>
      <c r="H226" s="70">
        <f t="shared" si="9"/>
        <v>5870.183235604128</v>
      </c>
      <c r="I226" s="2" t="s">
        <v>95</v>
      </c>
      <c r="J226" s="84">
        <v>222.36731</v>
      </c>
      <c r="K226" s="84">
        <v>215.42246</v>
      </c>
      <c r="L226" s="84">
        <v>220.28812</v>
      </c>
    </row>
    <row r="227" spans="2:12" ht="24">
      <c r="B227" s="2">
        <v>18</v>
      </c>
      <c r="C227" s="93">
        <v>20721</v>
      </c>
      <c r="D227" s="70">
        <v>212.5</v>
      </c>
      <c r="E227" s="70">
        <v>107.677</v>
      </c>
      <c r="F227" s="70">
        <f t="shared" si="0"/>
        <v>9.303292800000001</v>
      </c>
      <c r="G227" s="70">
        <f t="shared" si="8"/>
        <v>90.50995333333333</v>
      </c>
      <c r="H227" s="70">
        <f t="shared" si="9"/>
        <v>842.0405971743361</v>
      </c>
      <c r="I227" s="2" t="s">
        <v>96</v>
      </c>
      <c r="J227" s="84">
        <v>78.48669</v>
      </c>
      <c r="K227" s="84">
        <v>103.69784</v>
      </c>
      <c r="L227" s="84">
        <v>89.34533</v>
      </c>
    </row>
    <row r="228" spans="2:12" ht="24">
      <c r="B228" s="2">
        <v>19</v>
      </c>
      <c r="C228" s="93">
        <v>20730</v>
      </c>
      <c r="D228" s="70">
        <v>212.48</v>
      </c>
      <c r="E228" s="70">
        <v>101.438</v>
      </c>
      <c r="F228" s="70">
        <f t="shared" si="0"/>
        <v>8.764243200000001</v>
      </c>
      <c r="G228" s="70">
        <f t="shared" si="8"/>
        <v>115.01113666666667</v>
      </c>
      <c r="H228" s="70">
        <f t="shared" si="9"/>
        <v>1007.9855724551041</v>
      </c>
      <c r="I228" s="2" t="s">
        <v>97</v>
      </c>
      <c r="J228" s="84">
        <v>115.22212</v>
      </c>
      <c r="K228" s="84">
        <v>112.89889</v>
      </c>
      <c r="L228" s="84">
        <v>116.9124</v>
      </c>
    </row>
    <row r="229" spans="2:12" ht="24">
      <c r="B229" s="2">
        <v>20</v>
      </c>
      <c r="C229" s="93">
        <v>20736</v>
      </c>
      <c r="D229" s="70">
        <v>212.25</v>
      </c>
      <c r="E229" s="70">
        <v>82.108</v>
      </c>
      <c r="F229" s="70">
        <f t="shared" si="0"/>
        <v>7.0941312000000005</v>
      </c>
      <c r="G229" s="70">
        <f t="shared" si="8"/>
        <v>79.13862666666667</v>
      </c>
      <c r="H229" s="70">
        <f t="shared" si="9"/>
        <v>561.4198005611521</v>
      </c>
      <c r="I229" s="2" t="s">
        <v>98</v>
      </c>
      <c r="J229" s="84">
        <v>83.3001</v>
      </c>
      <c r="K229" s="84">
        <v>91.92066</v>
      </c>
      <c r="L229" s="84">
        <v>62.19512</v>
      </c>
    </row>
    <row r="230" spans="2:12" ht="24">
      <c r="B230" s="2">
        <v>21</v>
      </c>
      <c r="C230" s="93">
        <v>20749</v>
      </c>
      <c r="D230" s="70">
        <v>212.07</v>
      </c>
      <c r="E230" s="70">
        <v>56.004</v>
      </c>
      <c r="F230" s="70">
        <f t="shared" si="0"/>
        <v>4.8387456</v>
      </c>
      <c r="G230" s="70">
        <f t="shared" si="8"/>
        <v>14.416036666666665</v>
      </c>
      <c r="H230" s="70">
        <f t="shared" si="9"/>
        <v>69.755533990272</v>
      </c>
      <c r="I230" s="2" t="s">
        <v>99</v>
      </c>
      <c r="J230" s="84">
        <v>11.46653</v>
      </c>
      <c r="K230" s="84">
        <v>10.11928</v>
      </c>
      <c r="L230" s="84">
        <v>21.6623</v>
      </c>
    </row>
    <row r="231" spans="2:12" ht="24">
      <c r="B231" s="2">
        <v>22</v>
      </c>
      <c r="C231" s="93">
        <v>20763</v>
      </c>
      <c r="D231" s="70">
        <v>211.93</v>
      </c>
      <c r="E231" s="70">
        <v>36.576</v>
      </c>
      <c r="F231" s="70">
        <f t="shared" si="0"/>
        <v>3.1601664</v>
      </c>
      <c r="G231" s="70">
        <f t="shared" si="8"/>
        <v>52.86208666666667</v>
      </c>
      <c r="H231" s="70">
        <f t="shared" si="9"/>
        <v>167.05299011788802</v>
      </c>
      <c r="I231" s="2" t="s">
        <v>100</v>
      </c>
      <c r="J231" s="84">
        <v>53.60624</v>
      </c>
      <c r="K231" s="84">
        <v>55.85268</v>
      </c>
      <c r="L231" s="84">
        <v>49.12734</v>
      </c>
    </row>
    <row r="232" spans="2:12" ht="24">
      <c r="B232" s="2">
        <v>23</v>
      </c>
      <c r="C232" s="93">
        <v>20770</v>
      </c>
      <c r="D232" s="70">
        <v>211.9</v>
      </c>
      <c r="E232" s="70">
        <v>32.918</v>
      </c>
      <c r="F232" s="70">
        <f t="shared" si="0"/>
        <v>2.8441152</v>
      </c>
      <c r="G232" s="70">
        <f t="shared" si="8"/>
        <v>35.71768333333333</v>
      </c>
      <c r="H232" s="70">
        <f t="shared" si="9"/>
        <v>101.58520607712</v>
      </c>
      <c r="I232" s="2" t="s">
        <v>101</v>
      </c>
      <c r="J232" s="84">
        <v>33.93404</v>
      </c>
      <c r="K232" s="84">
        <v>32.7106</v>
      </c>
      <c r="L232" s="84">
        <v>40.50841</v>
      </c>
    </row>
    <row r="233" spans="2:12" ht="24">
      <c r="B233" s="2">
        <v>24</v>
      </c>
      <c r="C233" s="93">
        <v>20784</v>
      </c>
      <c r="D233" s="70">
        <v>211.88</v>
      </c>
      <c r="E233" s="70">
        <v>27.761</v>
      </c>
      <c r="F233" s="70">
        <f t="shared" si="0"/>
        <v>2.3985504</v>
      </c>
      <c r="G233" s="70">
        <f t="shared" si="8"/>
        <v>29.792683333333333</v>
      </c>
      <c r="H233" s="70">
        <f t="shared" si="9"/>
        <v>71.45925252624</v>
      </c>
      <c r="I233" s="2" t="s">
        <v>76</v>
      </c>
      <c r="J233" s="84">
        <v>41.9507</v>
      </c>
      <c r="K233" s="84">
        <v>16.97851</v>
      </c>
      <c r="L233" s="84">
        <v>30.44884</v>
      </c>
    </row>
    <row r="234" spans="2:15" ht="24">
      <c r="B234" s="2">
        <v>25</v>
      </c>
      <c r="C234" s="93">
        <v>20826</v>
      </c>
      <c r="D234" s="70">
        <v>211.74</v>
      </c>
      <c r="E234" s="70">
        <v>13.764</v>
      </c>
      <c r="F234" s="70">
        <f t="shared" si="0"/>
        <v>1.1892096</v>
      </c>
      <c r="G234" s="70">
        <f t="shared" si="8"/>
        <v>13.709290000000001</v>
      </c>
      <c r="H234" s="70">
        <f t="shared" si="9"/>
        <v>16.303219277184002</v>
      </c>
      <c r="I234" s="2" t="s">
        <v>77</v>
      </c>
      <c r="J234" s="84">
        <v>15.89673</v>
      </c>
      <c r="K234" s="84">
        <v>11.73166</v>
      </c>
      <c r="L234" s="84">
        <v>13.49948</v>
      </c>
      <c r="M234" s="117" t="s">
        <v>119</v>
      </c>
      <c r="N234" s="118"/>
      <c r="O234" s="119"/>
    </row>
    <row r="235" spans="2:12" ht="24">
      <c r="B235" s="2">
        <v>26</v>
      </c>
      <c r="C235" s="93">
        <v>20840</v>
      </c>
      <c r="D235" s="70">
        <v>211.71</v>
      </c>
      <c r="E235" s="70">
        <v>10.624</v>
      </c>
      <c r="F235" s="70">
        <f t="shared" si="0"/>
        <v>0.9179136000000001</v>
      </c>
      <c r="G235" s="70">
        <f t="shared" si="8"/>
        <v>3.180406666666667</v>
      </c>
      <c r="H235" s="70">
        <f t="shared" si="9"/>
        <v>2.9193385328640007</v>
      </c>
      <c r="I235" s="2" t="s">
        <v>78</v>
      </c>
      <c r="J235" s="84">
        <v>4.48359</v>
      </c>
      <c r="K235" s="84">
        <v>1.22994</v>
      </c>
      <c r="L235" s="84">
        <v>3.82769</v>
      </c>
    </row>
    <row r="236" spans="2:12" ht="24">
      <c r="B236" s="2">
        <v>27</v>
      </c>
      <c r="C236" s="93">
        <v>20847</v>
      </c>
      <c r="D236" s="70">
        <v>211.68</v>
      </c>
      <c r="E236" s="70">
        <v>9.54</v>
      </c>
      <c r="F236" s="70">
        <f t="shared" si="0"/>
        <v>0.824256</v>
      </c>
      <c r="G236" s="70">
        <f t="shared" si="8"/>
        <v>10.983333333333333</v>
      </c>
      <c r="H236" s="70">
        <f t="shared" si="9"/>
        <v>9.053078399999999</v>
      </c>
      <c r="I236" s="2" t="s">
        <v>102</v>
      </c>
      <c r="J236" s="84">
        <v>15.61422</v>
      </c>
      <c r="K236" s="84">
        <v>8.86343</v>
      </c>
      <c r="L236" s="84">
        <v>8.47235</v>
      </c>
    </row>
    <row r="237" spans="2:15" ht="24">
      <c r="B237" s="2">
        <v>28</v>
      </c>
      <c r="C237" s="93">
        <v>20854</v>
      </c>
      <c r="D237" s="70">
        <v>211.66</v>
      </c>
      <c r="E237" s="70">
        <v>7.798</v>
      </c>
      <c r="F237" s="70">
        <f t="shared" si="0"/>
        <v>0.6737472</v>
      </c>
      <c r="I237" s="2" t="s">
        <v>103</v>
      </c>
      <c r="J237" s="84">
        <v>0</v>
      </c>
      <c r="K237" s="84">
        <v>0</v>
      </c>
      <c r="L237" s="84">
        <v>0</v>
      </c>
      <c r="N237" s="70">
        <f>+AVERAGE(J237:L237)</f>
        <v>0</v>
      </c>
      <c r="O237" s="70">
        <f>N237*F237</f>
        <v>0</v>
      </c>
    </row>
    <row r="238" spans="2:15" ht="24">
      <c r="B238" s="2">
        <v>29</v>
      </c>
      <c r="C238" s="93">
        <v>20868</v>
      </c>
      <c r="D238" s="70">
        <v>211.62</v>
      </c>
      <c r="E238" s="70">
        <v>8.798</v>
      </c>
      <c r="F238" s="70">
        <f t="shared" si="0"/>
        <v>0.7601472</v>
      </c>
      <c r="I238" s="2" t="s">
        <v>104</v>
      </c>
      <c r="J238" s="84">
        <v>0</v>
      </c>
      <c r="K238" s="84">
        <v>0</v>
      </c>
      <c r="L238" s="84">
        <v>0</v>
      </c>
      <c r="N238" s="70">
        <f>+AVERAGE(J238:L238)</f>
        <v>0</v>
      </c>
      <c r="O238" s="70">
        <f>N238*F238</f>
        <v>0</v>
      </c>
    </row>
    <row r="239" spans="2:15" ht="24">
      <c r="B239" s="2">
        <v>30</v>
      </c>
      <c r="C239" s="93">
        <v>20875</v>
      </c>
      <c r="D239" s="70">
        <v>211.6</v>
      </c>
      <c r="E239" s="70">
        <v>9.798</v>
      </c>
      <c r="F239" s="70">
        <f aca="true" t="shared" si="10" ref="F239:F306">E239*0.0864</f>
        <v>0.8465472</v>
      </c>
      <c r="I239" s="2" t="s">
        <v>105</v>
      </c>
      <c r="J239" s="84">
        <v>0</v>
      </c>
      <c r="K239" s="84">
        <v>0</v>
      </c>
      <c r="L239" s="84">
        <v>0</v>
      </c>
      <c r="N239" s="70">
        <f>+AVERAGE(J239:L239)</f>
        <v>0</v>
      </c>
      <c r="O239" s="70">
        <f>N239*F239</f>
        <v>0</v>
      </c>
    </row>
    <row r="240" spans="2:12" ht="24">
      <c r="B240" s="2">
        <v>31</v>
      </c>
      <c r="C240" s="93">
        <v>20882</v>
      </c>
      <c r="D240" s="70">
        <v>211.59</v>
      </c>
      <c r="E240" s="70">
        <v>6.274</v>
      </c>
      <c r="F240" s="70">
        <f t="shared" si="10"/>
        <v>0.5420736</v>
      </c>
      <c r="G240" s="70">
        <f aca="true" t="shared" si="11" ref="G240:G256">+AVERAGE(J240:L240)</f>
        <v>34.220153333333336</v>
      </c>
      <c r="H240" s="70">
        <f aca="true" t="shared" si="12" ref="H240:H256">G240*F240</f>
        <v>18.549841709952002</v>
      </c>
      <c r="I240" s="2" t="s">
        <v>107</v>
      </c>
      <c r="J240" s="84">
        <v>33.97946</v>
      </c>
      <c r="K240" s="84">
        <v>33.61748</v>
      </c>
      <c r="L240" s="84">
        <v>35.06352</v>
      </c>
    </row>
    <row r="241" spans="2:12" ht="24">
      <c r="B241" s="2">
        <v>32</v>
      </c>
      <c r="C241" s="93">
        <v>20889</v>
      </c>
      <c r="D241" s="70">
        <v>211.57</v>
      </c>
      <c r="E241" s="70">
        <v>4.447</v>
      </c>
      <c r="F241" s="70">
        <f t="shared" si="10"/>
        <v>0.38422080000000003</v>
      </c>
      <c r="G241" s="70">
        <f t="shared" si="11"/>
        <v>36.46112333333334</v>
      </c>
      <c r="H241" s="70">
        <f t="shared" si="12"/>
        <v>14.009121976032004</v>
      </c>
      <c r="I241" s="2" t="s">
        <v>106</v>
      </c>
      <c r="J241" s="84">
        <v>44.89031</v>
      </c>
      <c r="K241" s="84">
        <v>38.70284</v>
      </c>
      <c r="L241" s="84">
        <v>25.79022</v>
      </c>
    </row>
    <row r="242" spans="1:16" ht="24">
      <c r="A242" s="111"/>
      <c r="B242" s="112">
        <v>33</v>
      </c>
      <c r="C242" s="113">
        <v>20906</v>
      </c>
      <c r="D242" s="114">
        <v>211.61</v>
      </c>
      <c r="E242" s="114">
        <v>7.298</v>
      </c>
      <c r="F242" s="114">
        <f t="shared" si="10"/>
        <v>0.6305472000000001</v>
      </c>
      <c r="G242" s="114">
        <f t="shared" si="11"/>
        <v>53.217279999999995</v>
      </c>
      <c r="H242" s="114">
        <f t="shared" si="12"/>
        <v>33.556006895616</v>
      </c>
      <c r="I242" s="112" t="s">
        <v>113</v>
      </c>
      <c r="J242" s="115">
        <v>69.39527</v>
      </c>
      <c r="K242" s="115">
        <v>44.00279</v>
      </c>
      <c r="L242" s="115">
        <v>46.25378</v>
      </c>
      <c r="M242" s="111"/>
      <c r="N242" s="111"/>
      <c r="O242" s="111"/>
      <c r="P242" s="111"/>
    </row>
    <row r="243" spans="2:12" ht="24">
      <c r="B243" s="2">
        <v>1</v>
      </c>
      <c r="C243" s="93">
        <v>20911</v>
      </c>
      <c r="D243" s="70">
        <v>211.54</v>
      </c>
      <c r="E243" s="70">
        <v>4.905</v>
      </c>
      <c r="F243" s="70">
        <f t="shared" si="10"/>
        <v>0.42379200000000006</v>
      </c>
      <c r="G243" s="70">
        <f t="shared" si="11"/>
        <v>40.97534945161339</v>
      </c>
      <c r="H243" s="70">
        <f t="shared" si="12"/>
        <v>17.365025294798144</v>
      </c>
      <c r="I243" s="2" t="s">
        <v>108</v>
      </c>
      <c r="J243" s="84">
        <f>การคำนวณตะกอน!F6</f>
        <v>45.73059193679242</v>
      </c>
      <c r="K243" s="84">
        <f>การคำนวณตะกอน!F7</f>
        <v>37.767519932833615</v>
      </c>
      <c r="L243" s="84">
        <f>การคำนวณตะกอน!F8</f>
        <v>39.42793648521413</v>
      </c>
    </row>
    <row r="244" spans="2:12" ht="24">
      <c r="B244" s="2">
        <v>2</v>
      </c>
      <c r="C244" s="93">
        <v>20938</v>
      </c>
      <c r="D244" s="70">
        <v>211.58</v>
      </c>
      <c r="E244" s="70">
        <v>5.337</v>
      </c>
      <c r="F244" s="70">
        <f t="shared" si="10"/>
        <v>0.4611168</v>
      </c>
      <c r="G244" s="70">
        <f t="shared" si="11"/>
        <v>61.179464795281945</v>
      </c>
      <c r="H244" s="70">
        <f t="shared" si="12"/>
        <v>28.210879032113066</v>
      </c>
      <c r="I244" s="2" t="s">
        <v>109</v>
      </c>
      <c r="J244" s="84">
        <f>การคำนวณตะกอน!F9</f>
        <v>60.18269747443764</v>
      </c>
      <c r="K244" s="84">
        <f>การคำนวณตะกอน!F10</f>
        <v>63.79529113211618</v>
      </c>
      <c r="L244" s="84">
        <f>การคำนวณตะกอน!F11</f>
        <v>59.56040577929202</v>
      </c>
    </row>
    <row r="245" spans="2:12" ht="24">
      <c r="B245" s="2">
        <v>3</v>
      </c>
      <c r="C245" s="93">
        <v>20946</v>
      </c>
      <c r="D245" s="70">
        <v>211.72</v>
      </c>
      <c r="E245" s="70">
        <v>12.959</v>
      </c>
      <c r="F245" s="70">
        <f t="shared" si="10"/>
        <v>1.1196576</v>
      </c>
      <c r="G245" s="70">
        <f t="shared" si="11"/>
        <v>76.66209058903725</v>
      </c>
      <c r="H245" s="70">
        <f t="shared" si="12"/>
        <v>85.83529235990403</v>
      </c>
      <c r="I245" s="2" t="s">
        <v>110</v>
      </c>
      <c r="J245" s="84">
        <f>การคำนวณตะกอน!F12</f>
        <v>79.27556314650643</v>
      </c>
      <c r="K245" s="84">
        <f>การคำนวณตะกอน!F13</f>
        <v>70.50960735172636</v>
      </c>
      <c r="L245" s="84">
        <f>การคำนวณตะกอน!F14</f>
        <v>80.20110126887896</v>
      </c>
    </row>
    <row r="246" spans="2:12" ht="24">
      <c r="B246" s="2">
        <v>4</v>
      </c>
      <c r="C246" s="93">
        <v>20952</v>
      </c>
      <c r="D246" s="70">
        <v>211.68</v>
      </c>
      <c r="E246" s="70">
        <v>9.583</v>
      </c>
      <c r="F246" s="70">
        <f t="shared" si="10"/>
        <v>0.8279712</v>
      </c>
      <c r="G246" s="70">
        <f t="shared" si="11"/>
        <v>281.6957951259896</v>
      </c>
      <c r="H246" s="70">
        <f t="shared" si="12"/>
        <v>233.23600552541976</v>
      </c>
      <c r="I246" s="2" t="s">
        <v>111</v>
      </c>
      <c r="J246" s="84">
        <f>การคำนวณตะกอน!F15</f>
        <v>271.0270309078695</v>
      </c>
      <c r="K246" s="84">
        <f>การคำนวณตะกอน!F16</f>
        <v>296.2571088480503</v>
      </c>
      <c r="L246" s="84">
        <f>การคำนวณตะกอน!F17</f>
        <v>277.80324562204896</v>
      </c>
    </row>
    <row r="247" spans="2:12" ht="24">
      <c r="B247" s="2">
        <v>5</v>
      </c>
      <c r="C247" s="93">
        <v>20967</v>
      </c>
      <c r="D247" s="70">
        <v>211.58</v>
      </c>
      <c r="E247" s="70">
        <v>5.362</v>
      </c>
      <c r="F247" s="70">
        <f t="shared" si="10"/>
        <v>0.46327680000000004</v>
      </c>
      <c r="G247" s="70">
        <f t="shared" si="11"/>
        <v>1176.7992248810851</v>
      </c>
      <c r="H247" s="70">
        <f t="shared" si="12"/>
        <v>545.1837791453895</v>
      </c>
      <c r="I247" s="2" t="s">
        <v>112</v>
      </c>
      <c r="J247" s="84">
        <f>การคำนวณตะกอน!F18</f>
        <v>1189.8718310300517</v>
      </c>
      <c r="K247" s="84">
        <f>การคำนวณตะกอน!F19</f>
        <v>1174.6621621621732</v>
      </c>
      <c r="L247" s="84">
        <f>การคำนวณตะกอน!F20</f>
        <v>1165.8636814510305</v>
      </c>
    </row>
    <row r="248" spans="2:12" ht="24">
      <c r="B248" s="2">
        <v>6</v>
      </c>
      <c r="C248" s="93">
        <v>20973</v>
      </c>
      <c r="D248" s="70">
        <v>211.65</v>
      </c>
      <c r="E248" s="70">
        <v>10.431</v>
      </c>
      <c r="F248" s="70">
        <f t="shared" si="10"/>
        <v>0.9012384</v>
      </c>
      <c r="G248" s="70">
        <f t="shared" si="11"/>
        <v>19.373792475076883</v>
      </c>
      <c r="H248" s="70">
        <f t="shared" si="12"/>
        <v>17.46040573217033</v>
      </c>
      <c r="I248" s="2" t="s">
        <v>116</v>
      </c>
      <c r="J248" s="84">
        <f>การคำนวณตะกอน!F21</f>
        <v>20.473496128639965</v>
      </c>
      <c r="K248" s="84">
        <f>การคำนวณตะกอน!F22</f>
        <v>13.577496170455262</v>
      </c>
      <c r="L248" s="84">
        <f>การคำนวณตะกอน!F23</f>
        <v>24.070385126135417</v>
      </c>
    </row>
    <row r="249" spans="2:12" ht="24">
      <c r="B249" s="2">
        <v>7</v>
      </c>
      <c r="C249" s="93">
        <v>20988</v>
      </c>
      <c r="D249" s="70">
        <v>211.84</v>
      </c>
      <c r="E249" s="70">
        <v>21.578</v>
      </c>
      <c r="F249" s="70">
        <f t="shared" si="10"/>
        <v>1.8643392</v>
      </c>
      <c r="G249" s="70">
        <f t="shared" si="11"/>
        <v>618.6259726019521</v>
      </c>
      <c r="H249" s="70">
        <f t="shared" si="12"/>
        <v>1153.3286508599454</v>
      </c>
      <c r="I249" s="2" t="s">
        <v>85</v>
      </c>
      <c r="J249" s="84">
        <f>การคำนวณตะกอน!F24</f>
        <v>574.7352545818403</v>
      </c>
      <c r="K249" s="84">
        <f>การคำนวณตะกอน!F25</f>
        <v>685.3836595215522</v>
      </c>
      <c r="L249" s="84">
        <f>การคำนวณตะกอน!F26</f>
        <v>595.7590037024637</v>
      </c>
    </row>
    <row r="250" spans="2:12" ht="24">
      <c r="B250" s="2">
        <v>8</v>
      </c>
      <c r="C250" s="93">
        <v>20994</v>
      </c>
      <c r="D250" s="70">
        <v>211.72</v>
      </c>
      <c r="E250" s="70">
        <v>11.063</v>
      </c>
      <c r="F250" s="70">
        <f t="shared" si="10"/>
        <v>0.9558432000000001</v>
      </c>
      <c r="G250" s="70">
        <f t="shared" si="11"/>
        <v>1614.444570771262</v>
      </c>
      <c r="H250" s="70">
        <f t="shared" si="12"/>
        <v>1543.1558647486297</v>
      </c>
      <c r="I250" s="2" t="s">
        <v>86</v>
      </c>
      <c r="J250" s="84">
        <f>การคำนวณตะกอน!F27</f>
        <v>1808.889945329248</v>
      </c>
      <c r="K250" s="84">
        <f>การคำนวณตะกอน!F28</f>
        <v>1606.291877172199</v>
      </c>
      <c r="L250" s="84">
        <f>การคำนวณตะกอน!F29</f>
        <v>1428.15188981234</v>
      </c>
    </row>
    <row r="251" spans="2:12" ht="24">
      <c r="B251" s="2">
        <v>9</v>
      </c>
      <c r="C251" s="93">
        <v>21008</v>
      </c>
      <c r="D251" s="70">
        <v>211.9</v>
      </c>
      <c r="E251" s="70">
        <v>32.567</v>
      </c>
      <c r="F251" s="70">
        <f t="shared" si="10"/>
        <v>2.8137888</v>
      </c>
      <c r="G251" s="70">
        <f t="shared" si="11"/>
        <v>214.09604032400765</v>
      </c>
      <c r="H251" s="70">
        <f t="shared" si="12"/>
        <v>602.4210403880411</v>
      </c>
      <c r="I251" s="2" t="s">
        <v>118</v>
      </c>
      <c r="J251" s="84">
        <f>การคำนวณตะกอน!F30</f>
        <v>212.21388193862984</v>
      </c>
      <c r="K251" s="84">
        <f>การคำนวณตะกอน!F31</f>
        <v>202.16477323554705</v>
      </c>
      <c r="L251" s="84">
        <f>การคำนวณตะกอน!F32</f>
        <v>227.9094657978461</v>
      </c>
    </row>
    <row r="252" spans="2:12" ht="24">
      <c r="B252" s="2">
        <v>10</v>
      </c>
      <c r="C252" s="93">
        <v>21021</v>
      </c>
      <c r="D252" s="70">
        <v>213.07</v>
      </c>
      <c r="E252" s="70">
        <v>159.94</v>
      </c>
      <c r="F252" s="70">
        <f t="shared" si="10"/>
        <v>13.818816</v>
      </c>
      <c r="G252" s="70">
        <f t="shared" si="11"/>
        <v>376.36310122054323</v>
      </c>
      <c r="H252" s="70">
        <f t="shared" si="12"/>
        <v>5200.892444956063</v>
      </c>
      <c r="I252" s="2" t="s">
        <v>88</v>
      </c>
      <c r="J252" s="84">
        <f>การคำนวณตะกอน!F33</f>
        <v>395.92922899885906</v>
      </c>
      <c r="K252" s="84">
        <f>การคำนวณตะกอน!F34</f>
        <v>335.03530005044286</v>
      </c>
      <c r="L252" s="84">
        <f>การคำนวณตะกอน!F35</f>
        <v>398.1247746123277</v>
      </c>
    </row>
    <row r="253" spans="2:12" ht="24">
      <c r="B253" s="2">
        <v>11</v>
      </c>
      <c r="C253" s="93">
        <v>21029</v>
      </c>
      <c r="D253" s="70">
        <v>214.13</v>
      </c>
      <c r="E253" s="70">
        <v>279.638</v>
      </c>
      <c r="F253" s="70">
        <f t="shared" si="10"/>
        <v>24.1607232</v>
      </c>
      <c r="G253" s="70">
        <f t="shared" si="11"/>
        <v>128.81635121473076</v>
      </c>
      <c r="H253" s="70">
        <f t="shared" si="12"/>
        <v>3112.2962053330934</v>
      </c>
      <c r="I253" s="2" t="s">
        <v>89</v>
      </c>
      <c r="J253" s="84">
        <f>การคำนวณตะกอน!F36</f>
        <v>130.1723053704254</v>
      </c>
      <c r="K253" s="84">
        <f>การคำนวณตะกอน!F37</f>
        <v>119.47127605489845</v>
      </c>
      <c r="L253" s="84">
        <f>การคำนวณตะกอน!F38</f>
        <v>136.8054722188684</v>
      </c>
    </row>
    <row r="254" spans="2:12" ht="24">
      <c r="B254" s="2">
        <v>12</v>
      </c>
      <c r="C254" s="93">
        <v>21045</v>
      </c>
      <c r="D254" s="70">
        <v>212.32</v>
      </c>
      <c r="E254" s="70">
        <v>78.475</v>
      </c>
      <c r="F254" s="70">
        <f t="shared" si="10"/>
        <v>6.78024</v>
      </c>
      <c r="G254" s="70">
        <f t="shared" si="11"/>
        <v>267.29035157769545</v>
      </c>
      <c r="H254" s="70">
        <f t="shared" si="12"/>
        <v>1812.2927333811538</v>
      </c>
      <c r="I254" s="2" t="s">
        <v>90</v>
      </c>
      <c r="J254" s="84">
        <f>การคำนวณตะกอน!F39</f>
        <v>260.22691787239455</v>
      </c>
      <c r="K254" s="84">
        <f>การคำนวณตะกอน!F40</f>
        <v>244.0127985520999</v>
      </c>
      <c r="L254" s="84">
        <f>การคำนวณตะกอน!F41</f>
        <v>297.631338308592</v>
      </c>
    </row>
    <row r="255" spans="2:12" ht="24">
      <c r="B255" s="2">
        <v>13</v>
      </c>
      <c r="C255" s="93">
        <v>21050</v>
      </c>
      <c r="D255" s="70">
        <v>212.6</v>
      </c>
      <c r="E255" s="70">
        <v>122.784</v>
      </c>
      <c r="F255" s="70">
        <f t="shared" si="10"/>
        <v>10.608537600000002</v>
      </c>
      <c r="G255" s="70">
        <f t="shared" si="11"/>
        <v>211.3807819470231</v>
      </c>
      <c r="H255" s="70">
        <f t="shared" si="12"/>
        <v>2242.4409732023964</v>
      </c>
      <c r="I255" s="2" t="s">
        <v>91</v>
      </c>
      <c r="J255" s="84">
        <f>การคำนวณตะกอน!F42</f>
        <v>196.69650737610857</v>
      </c>
      <c r="K255" s="84">
        <f>การคำนวณตะกอน!F43</f>
        <v>217.67190800283</v>
      </c>
      <c r="L255" s="84">
        <f>การคำนวณตะกอน!F44</f>
        <v>219.77393046213064</v>
      </c>
    </row>
    <row r="256" spans="2:12" ht="24">
      <c r="B256" s="2">
        <v>14</v>
      </c>
      <c r="C256" s="93">
        <v>21062</v>
      </c>
      <c r="D256" s="70">
        <v>219.2</v>
      </c>
      <c r="E256" s="70">
        <v>997.836</v>
      </c>
      <c r="F256" s="70">
        <f t="shared" si="10"/>
        <v>86.21303040000001</v>
      </c>
      <c r="G256" s="70">
        <f t="shared" si="11"/>
        <v>161.2458536167362</v>
      </c>
      <c r="H256" s="70">
        <f t="shared" si="12"/>
        <v>13901.49367973363</v>
      </c>
      <c r="I256" s="2" t="s">
        <v>92</v>
      </c>
      <c r="J256" s="84">
        <f>การคำนวณตะกอน!F45</f>
        <v>167.96468434838465</v>
      </c>
      <c r="K256" s="84">
        <f>การคำนวณตะกอน!F46</f>
        <v>166.46073585938356</v>
      </c>
      <c r="L256" s="84">
        <f>การคำนวณตะกอน!F47</f>
        <v>149.31214064244048</v>
      </c>
    </row>
    <row r="257" spans="2:12" ht="24">
      <c r="B257" s="2">
        <v>15</v>
      </c>
      <c r="C257" s="93">
        <v>21071</v>
      </c>
      <c r="D257" s="70">
        <v>214.38</v>
      </c>
      <c r="E257" s="70">
        <v>337.662</v>
      </c>
      <c r="F257" s="70">
        <f t="shared" si="10"/>
        <v>29.1739968</v>
      </c>
      <c r="G257" s="70">
        <f aca="true" t="shared" si="13" ref="G257:G264">+AVERAGE(J257:L257)</f>
        <v>81.76842829295222</v>
      </c>
      <c r="H257" s="70">
        <f aca="true" t="shared" si="14" ref="H257:H264">G257*F257</f>
        <v>2385.511865359618</v>
      </c>
      <c r="I257" s="2" t="s">
        <v>93</v>
      </c>
      <c r="J257" s="84">
        <f>การคำนวณตะกอน!F48</f>
        <v>87.4718840372855</v>
      </c>
      <c r="K257" s="84">
        <f>การคำนวณตะกอน!F49</f>
        <v>63.45931413920965</v>
      </c>
      <c r="L257" s="84">
        <f>การคำนวณตะกอน!F50</f>
        <v>94.3740867023615</v>
      </c>
    </row>
    <row r="258" spans="2:12" ht="24">
      <c r="B258" s="2">
        <v>16</v>
      </c>
      <c r="C258" s="93">
        <v>21080</v>
      </c>
      <c r="D258" s="70">
        <v>212.59</v>
      </c>
      <c r="E258" s="70">
        <v>117.929</v>
      </c>
      <c r="F258" s="70">
        <f t="shared" si="10"/>
        <v>10.189065600000001</v>
      </c>
      <c r="G258" s="70">
        <f t="shared" si="13"/>
        <v>67.52525017983157</v>
      </c>
      <c r="H258" s="70">
        <f t="shared" si="14"/>
        <v>688.0192037387158</v>
      </c>
      <c r="I258" s="2" t="s">
        <v>94</v>
      </c>
      <c r="J258" s="84">
        <f>การคำนวณตะกอน!F51</f>
        <v>65.55161344823289</v>
      </c>
      <c r="K258" s="84">
        <f>การคำนวณตะกอน!F52</f>
        <v>63.332677036165926</v>
      </c>
      <c r="L258" s="84">
        <f>การคำนวณตะกอน!F53</f>
        <v>73.69146005509592</v>
      </c>
    </row>
    <row r="259" spans="2:12" ht="24">
      <c r="B259" s="2">
        <v>17</v>
      </c>
      <c r="C259" s="93">
        <v>21085</v>
      </c>
      <c r="D259" s="70">
        <v>212.93</v>
      </c>
      <c r="E259" s="70">
        <v>153.706</v>
      </c>
      <c r="F259" s="70">
        <f t="shared" si="10"/>
        <v>13.2801984</v>
      </c>
      <c r="G259" s="70">
        <f t="shared" si="13"/>
        <v>86.13802348079598</v>
      </c>
      <c r="H259" s="70">
        <f t="shared" si="14"/>
        <v>1143.9300416088292</v>
      </c>
      <c r="I259" s="2" t="s">
        <v>95</v>
      </c>
      <c r="J259" s="84">
        <f>การคำนวณตะกอน!F54</f>
        <v>90.49635881651234</v>
      </c>
      <c r="K259" s="84">
        <f>การคำนวณตะกอน!F55</f>
        <v>84.58742399017618</v>
      </c>
      <c r="L259" s="84">
        <f>การคำนวณตะกอน!F56</f>
        <v>83.33028763569939</v>
      </c>
    </row>
    <row r="260" spans="2:12" ht="24">
      <c r="B260" s="2">
        <v>18</v>
      </c>
      <c r="C260" s="93">
        <v>21100</v>
      </c>
      <c r="D260" s="70">
        <v>212.4</v>
      </c>
      <c r="E260" s="70">
        <v>93.761</v>
      </c>
      <c r="F260" s="70">
        <f t="shared" si="10"/>
        <v>8.1009504</v>
      </c>
      <c r="G260" s="70">
        <f t="shared" si="13"/>
        <v>25.212545050507554</v>
      </c>
      <c r="H260" s="70">
        <f t="shared" si="14"/>
        <v>204.2455769119272</v>
      </c>
      <c r="I260" s="2" t="s">
        <v>96</v>
      </c>
      <c r="J260" s="84">
        <f>การคำนวณตะกอน!F57</f>
        <v>35.20039523249166</v>
      </c>
      <c r="K260" s="84">
        <f>การคำนวณตะกอน!F58</f>
        <v>16.751612788251435</v>
      </c>
      <c r="L260" s="84">
        <f>การคำนวณตะกอน!F59</f>
        <v>23.685627130779558</v>
      </c>
    </row>
    <row r="261" spans="2:12" ht="24">
      <c r="B261" s="2">
        <v>19</v>
      </c>
      <c r="C261" s="93">
        <v>21106</v>
      </c>
      <c r="D261" s="70">
        <v>212.16</v>
      </c>
      <c r="E261" s="70">
        <v>79.455</v>
      </c>
      <c r="F261" s="70">
        <f t="shared" si="10"/>
        <v>6.864912</v>
      </c>
      <c r="G261" s="70">
        <f t="shared" si="13"/>
        <v>18.276300227645603</v>
      </c>
      <c r="H261" s="70">
        <f t="shared" si="14"/>
        <v>125.46519274836703</v>
      </c>
      <c r="I261" s="2" t="s">
        <v>97</v>
      </c>
      <c r="J261" s="84">
        <f>การคำนวณตะกอน!F60</f>
        <v>17.645328889353106</v>
      </c>
      <c r="K261" s="84">
        <f>การคำนวณตะกอน!F61</f>
        <v>16.966031055200034</v>
      </c>
      <c r="L261" s="84">
        <f>การคำนวณตะกอน!F62</f>
        <v>20.217540738383658</v>
      </c>
    </row>
    <row r="262" spans="2:12" ht="24">
      <c r="B262" s="2">
        <v>20</v>
      </c>
      <c r="C262" s="93">
        <v>21113</v>
      </c>
      <c r="D262" s="70">
        <v>212.04</v>
      </c>
      <c r="E262" s="70">
        <v>55.239</v>
      </c>
      <c r="F262" s="70">
        <f t="shared" si="10"/>
        <v>4.7726496</v>
      </c>
      <c r="G262" s="70">
        <f t="shared" si="13"/>
        <v>30.645302651767526</v>
      </c>
      <c r="H262" s="70">
        <f t="shared" si="14"/>
        <v>146.25929144283722</v>
      </c>
      <c r="I262" s="2" t="s">
        <v>98</v>
      </c>
      <c r="J262" s="84">
        <f>การคำนวณตะกอน!F63</f>
        <v>50.33616107573568</v>
      </c>
      <c r="K262" s="84">
        <f>การคำนวณตะกอน!F64</f>
        <v>19.948134849392336</v>
      </c>
      <c r="L262" s="84">
        <f>การคำนวณตะกอน!F65</f>
        <v>21.651612030174554</v>
      </c>
    </row>
    <row r="263" spans="2:12" ht="24">
      <c r="B263" s="2">
        <v>21</v>
      </c>
      <c r="C263" s="93">
        <v>21136</v>
      </c>
      <c r="D263" s="70">
        <v>212.05</v>
      </c>
      <c r="E263" s="70">
        <v>56.231</v>
      </c>
      <c r="F263" s="70">
        <f t="shared" si="10"/>
        <v>4.8583584</v>
      </c>
      <c r="G263" s="70">
        <f t="shared" si="13"/>
        <v>26.888720653274266</v>
      </c>
      <c r="H263" s="70">
        <f t="shared" si="14"/>
        <v>130.63504185108852</v>
      </c>
      <c r="I263" s="2" t="s">
        <v>99</v>
      </c>
      <c r="J263" s="84">
        <f>การคำนวณตะกอน!F66</f>
        <v>24.182984583386425</v>
      </c>
      <c r="K263" s="84">
        <f>การคำนวณตะกอน!F67</f>
        <v>21.115167131905043</v>
      </c>
      <c r="L263" s="84">
        <f>การคำนวณตะกอน!F68</f>
        <v>35.368010244531334</v>
      </c>
    </row>
    <row r="264" spans="2:12" ht="24">
      <c r="B264" s="2">
        <v>22</v>
      </c>
      <c r="C264" s="93">
        <v>21142</v>
      </c>
      <c r="D264" s="70">
        <v>211.95</v>
      </c>
      <c r="E264" s="70">
        <v>44.626</v>
      </c>
      <c r="F264" s="70">
        <f t="shared" si="10"/>
        <v>3.8556864</v>
      </c>
      <c r="G264" s="70">
        <f t="shared" si="13"/>
        <v>36.64129391518285</v>
      </c>
      <c r="H264" s="70">
        <f t="shared" si="14"/>
        <v>141.27733862717326</v>
      </c>
      <c r="I264" s="2" t="s">
        <v>100</v>
      </c>
      <c r="J264" s="84">
        <f>การคำนวณตะกอน!F69</f>
        <v>63.33567909919785</v>
      </c>
      <c r="K264" s="84">
        <f>การคำนวณตะกอน!F70</f>
        <v>21.468585421486345</v>
      </c>
      <c r="L264" s="84">
        <f>การคำนวณตะกอน!F71</f>
        <v>25.11961722486434</v>
      </c>
    </row>
    <row r="265" spans="2:12" ht="24">
      <c r="B265" s="2">
        <v>23</v>
      </c>
      <c r="C265" s="93">
        <v>21148</v>
      </c>
      <c r="D265" s="70">
        <v>211.92</v>
      </c>
      <c r="E265" s="70">
        <v>37.523</v>
      </c>
      <c r="F265" s="70">
        <f t="shared" si="10"/>
        <v>3.2419872000000005</v>
      </c>
      <c r="G265" s="70">
        <f aca="true" t="shared" si="15" ref="G265:G279">+AVERAGE(J265:L265)</f>
        <v>23.375053693250873</v>
      </c>
      <c r="H265" s="70">
        <f aca="true" t="shared" si="16" ref="H265:H279">G265*F265</f>
        <v>75.78162487283207</v>
      </c>
      <c r="I265" s="2" t="s">
        <v>101</v>
      </c>
      <c r="J265" s="84">
        <f>การคำนวณตะกอน!F72</f>
        <v>31.098689131174456</v>
      </c>
      <c r="K265" s="84">
        <f>การคำนวณตะกอน!F73</f>
        <v>24.191922585839087</v>
      </c>
      <c r="L265" s="84">
        <f>การคำนวณตะกอน!F74</f>
        <v>14.834549362739075</v>
      </c>
    </row>
    <row r="266" spans="2:12" ht="24">
      <c r="B266" s="2">
        <v>24</v>
      </c>
      <c r="C266" s="93">
        <v>21156</v>
      </c>
      <c r="D266" s="70">
        <v>211.87</v>
      </c>
      <c r="E266" s="70">
        <v>28.498</v>
      </c>
      <c r="F266" s="70">
        <f t="shared" si="10"/>
        <v>2.4622272</v>
      </c>
      <c r="G266" s="70">
        <f t="shared" si="15"/>
        <v>15.196863333333333</v>
      </c>
      <c r="H266" s="70">
        <f t="shared" si="16"/>
        <v>37.418130254016</v>
      </c>
      <c r="I266" s="2" t="s">
        <v>76</v>
      </c>
      <c r="J266" s="84">
        <v>11.33891</v>
      </c>
      <c r="K266" s="84">
        <v>14.67454</v>
      </c>
      <c r="L266" s="84">
        <v>19.57714</v>
      </c>
    </row>
    <row r="267" spans="2:12" ht="24">
      <c r="B267" s="2">
        <v>25</v>
      </c>
      <c r="C267" s="93">
        <v>21162</v>
      </c>
      <c r="D267" s="70">
        <v>211.8</v>
      </c>
      <c r="E267" s="70">
        <v>29.962</v>
      </c>
      <c r="F267" s="70">
        <f t="shared" si="10"/>
        <v>2.5887168000000003</v>
      </c>
      <c r="G267" s="70">
        <f t="shared" si="15"/>
        <v>8.77736</v>
      </c>
      <c r="H267" s="70">
        <f t="shared" si="16"/>
        <v>22.722099291648004</v>
      </c>
      <c r="I267" s="2" t="s">
        <v>77</v>
      </c>
      <c r="J267" s="84">
        <v>10.63229</v>
      </c>
      <c r="K267" s="84">
        <v>5.02866</v>
      </c>
      <c r="L267" s="84">
        <v>10.67113</v>
      </c>
    </row>
    <row r="268" spans="2:12" ht="24">
      <c r="B268" s="2">
        <v>26</v>
      </c>
      <c r="C268" s="93">
        <v>21169</v>
      </c>
      <c r="D268" s="70">
        <v>211.76</v>
      </c>
      <c r="E268" s="70">
        <v>23.979</v>
      </c>
      <c r="F268" s="70">
        <f t="shared" si="10"/>
        <v>2.0717856</v>
      </c>
      <c r="G268" s="70">
        <f t="shared" si="15"/>
        <v>6.005223333333333</v>
      </c>
      <c r="H268" s="70">
        <f t="shared" si="16"/>
        <v>12.441535226784001</v>
      </c>
      <c r="I268" s="2" t="s">
        <v>78</v>
      </c>
      <c r="J268" s="84">
        <v>4.30036</v>
      </c>
      <c r="K268" s="84">
        <v>7.27201</v>
      </c>
      <c r="L268" s="84">
        <v>6.4433</v>
      </c>
    </row>
    <row r="269" spans="2:12" ht="24">
      <c r="B269" s="2">
        <v>27</v>
      </c>
      <c r="C269" s="93">
        <v>21197</v>
      </c>
      <c r="D269" s="70">
        <v>211.94</v>
      </c>
      <c r="E269" s="70">
        <v>35.249</v>
      </c>
      <c r="F269" s="70">
        <f t="shared" si="10"/>
        <v>3.0455136000000005</v>
      </c>
      <c r="G269" s="70">
        <f t="shared" si="15"/>
        <v>46.85538666666667</v>
      </c>
      <c r="H269" s="70">
        <f t="shared" si="16"/>
        <v>142.69871732659203</v>
      </c>
      <c r="I269" s="2" t="s">
        <v>102</v>
      </c>
      <c r="J269" s="84">
        <v>52.10241</v>
      </c>
      <c r="K269" s="84">
        <v>37.71631</v>
      </c>
      <c r="L269" s="84">
        <v>50.74744</v>
      </c>
    </row>
    <row r="270" spans="2:12" ht="24">
      <c r="B270" s="2">
        <v>28</v>
      </c>
      <c r="C270" s="93">
        <v>21204</v>
      </c>
      <c r="D270" s="70">
        <v>211.75</v>
      </c>
      <c r="E270" s="70">
        <v>17.961</v>
      </c>
      <c r="F270" s="70">
        <f t="shared" si="10"/>
        <v>1.5518304</v>
      </c>
      <c r="G270" s="70">
        <f t="shared" si="15"/>
        <v>16.097316666666668</v>
      </c>
      <c r="H270" s="70">
        <f t="shared" si="16"/>
        <v>24.980305361760003</v>
      </c>
      <c r="I270" s="2" t="s">
        <v>103</v>
      </c>
      <c r="J270" s="84">
        <v>5.08739</v>
      </c>
      <c r="K270" s="84">
        <v>20.69322</v>
      </c>
      <c r="L270" s="84">
        <v>22.51134</v>
      </c>
    </row>
    <row r="271" spans="2:12" ht="24">
      <c r="B271" s="2">
        <v>29</v>
      </c>
      <c r="C271" s="93">
        <v>21211</v>
      </c>
      <c r="D271" s="70">
        <v>211.69</v>
      </c>
      <c r="E271" s="70">
        <v>11.443</v>
      </c>
      <c r="F271" s="70">
        <f t="shared" si="10"/>
        <v>0.9886752</v>
      </c>
      <c r="G271" s="70">
        <f t="shared" si="15"/>
        <v>13.35292</v>
      </c>
      <c r="H271" s="70">
        <f t="shared" si="16"/>
        <v>13.201700851583999</v>
      </c>
      <c r="I271" s="2" t="s">
        <v>104</v>
      </c>
      <c r="J271" s="84">
        <v>6.65359</v>
      </c>
      <c r="K271" s="84">
        <v>21.87026</v>
      </c>
      <c r="L271" s="84">
        <v>11.53491</v>
      </c>
    </row>
    <row r="272" spans="2:12" ht="24">
      <c r="B272" s="2">
        <v>30</v>
      </c>
      <c r="C272" s="93">
        <v>21219</v>
      </c>
      <c r="D272" s="70">
        <v>211.65</v>
      </c>
      <c r="E272" s="70">
        <v>10.24</v>
      </c>
      <c r="F272" s="70">
        <f t="shared" si="10"/>
        <v>0.8847360000000001</v>
      </c>
      <c r="G272" s="70">
        <f t="shared" si="15"/>
        <v>19.542109999999997</v>
      </c>
      <c r="H272" s="70">
        <f t="shared" si="16"/>
        <v>17.28960823296</v>
      </c>
      <c r="I272" s="2" t="s">
        <v>105</v>
      </c>
      <c r="J272" s="84">
        <v>26.48505</v>
      </c>
      <c r="K272" s="84">
        <v>18.72187</v>
      </c>
      <c r="L272" s="84">
        <v>13.41941</v>
      </c>
    </row>
    <row r="273" spans="2:12" ht="24">
      <c r="B273" s="2">
        <v>31</v>
      </c>
      <c r="C273" s="93">
        <v>21225</v>
      </c>
      <c r="D273" s="70">
        <v>211.63</v>
      </c>
      <c r="E273" s="70">
        <v>11.379</v>
      </c>
      <c r="F273" s="70">
        <f t="shared" si="10"/>
        <v>0.9831456000000001</v>
      </c>
      <c r="G273" s="70">
        <f t="shared" si="15"/>
        <v>9.633953333333332</v>
      </c>
      <c r="H273" s="70">
        <f t="shared" si="16"/>
        <v>9.471578830272</v>
      </c>
      <c r="I273" s="2" t="s">
        <v>107</v>
      </c>
      <c r="J273" s="84">
        <v>6.87368</v>
      </c>
      <c r="K273" s="84">
        <v>10.24082</v>
      </c>
      <c r="L273" s="84">
        <v>11.78736</v>
      </c>
    </row>
    <row r="274" spans="2:12" ht="24">
      <c r="B274" s="2">
        <v>32</v>
      </c>
      <c r="C274" s="93">
        <v>21232</v>
      </c>
      <c r="D274" s="70">
        <v>211.61</v>
      </c>
      <c r="E274" s="70">
        <v>11.382</v>
      </c>
      <c r="F274" s="70">
        <f t="shared" si="10"/>
        <v>0.9834048000000001</v>
      </c>
      <c r="G274" s="70">
        <f t="shared" si="15"/>
        <v>18.985609999999998</v>
      </c>
      <c r="H274" s="70">
        <f t="shared" si="16"/>
        <v>18.670540004928</v>
      </c>
      <c r="I274" s="2" t="s">
        <v>106</v>
      </c>
      <c r="J274" s="84">
        <v>21.34828</v>
      </c>
      <c r="K274" s="84">
        <v>17.40674</v>
      </c>
      <c r="L274" s="84">
        <v>18.20181</v>
      </c>
    </row>
    <row r="275" spans="2:12" ht="24">
      <c r="B275" s="2">
        <v>33</v>
      </c>
      <c r="C275" s="93">
        <v>21249</v>
      </c>
      <c r="D275" s="70">
        <v>211.6</v>
      </c>
      <c r="E275" s="70">
        <v>8.05</v>
      </c>
      <c r="F275" s="70">
        <f t="shared" si="10"/>
        <v>0.6955200000000001</v>
      </c>
      <c r="G275" s="70">
        <f t="shared" si="15"/>
        <v>21.606279999999998</v>
      </c>
      <c r="H275" s="70">
        <f t="shared" si="16"/>
        <v>15.027599865600001</v>
      </c>
      <c r="I275" s="2" t="s">
        <v>113</v>
      </c>
      <c r="J275" s="84">
        <v>9.2728</v>
      </c>
      <c r="K275" s="84">
        <v>29.97514</v>
      </c>
      <c r="L275" s="84">
        <v>25.5709</v>
      </c>
    </row>
    <row r="276" spans="2:12" ht="24">
      <c r="B276" s="2">
        <v>34</v>
      </c>
      <c r="C276" s="93">
        <v>42072</v>
      </c>
      <c r="D276" s="70">
        <v>211.57</v>
      </c>
      <c r="E276" s="70">
        <v>6.247</v>
      </c>
      <c r="F276" s="70">
        <f t="shared" si="10"/>
        <v>0.5397408</v>
      </c>
      <c r="G276" s="70">
        <f t="shared" si="15"/>
        <v>29.783860000000004</v>
      </c>
      <c r="H276" s="70">
        <f t="shared" si="16"/>
        <v>16.075564423488004</v>
      </c>
      <c r="I276" s="2" t="s">
        <v>114</v>
      </c>
      <c r="J276" s="84">
        <v>31.34334</v>
      </c>
      <c r="K276" s="84">
        <v>32.04292</v>
      </c>
      <c r="L276" s="84">
        <v>25.96532</v>
      </c>
    </row>
    <row r="277" spans="2:12" ht="24">
      <c r="B277" s="2">
        <v>35</v>
      </c>
      <c r="C277" s="93">
        <v>21267</v>
      </c>
      <c r="D277" s="70">
        <v>211.66</v>
      </c>
      <c r="E277" s="70">
        <v>6.116</v>
      </c>
      <c r="F277" s="70">
        <f t="shared" si="10"/>
        <v>0.5284224</v>
      </c>
      <c r="G277" s="70">
        <f t="shared" si="15"/>
        <v>17.22708</v>
      </c>
      <c r="H277" s="70">
        <f t="shared" si="16"/>
        <v>9.103174958592</v>
      </c>
      <c r="I277" s="2" t="s">
        <v>115</v>
      </c>
      <c r="J277" s="84">
        <v>6.49498</v>
      </c>
      <c r="K277" s="84">
        <v>17.82186</v>
      </c>
      <c r="L277" s="84">
        <v>27.3644</v>
      </c>
    </row>
    <row r="278" spans="2:12" s="168" customFormat="1" ht="24">
      <c r="B278" s="164">
        <v>1</v>
      </c>
      <c r="C278" s="165">
        <v>21277</v>
      </c>
      <c r="D278" s="166">
        <v>211.6</v>
      </c>
      <c r="E278" s="166">
        <v>6.698</v>
      </c>
      <c r="F278" s="166">
        <f t="shared" si="10"/>
        <v>0.5787072000000001</v>
      </c>
      <c r="G278" s="166">
        <f t="shared" si="15"/>
        <v>27.75137666666667</v>
      </c>
      <c r="H278" s="166">
        <f t="shared" si="16"/>
        <v>16.059921486912003</v>
      </c>
      <c r="I278" s="169" t="s">
        <v>79</v>
      </c>
      <c r="J278" s="167">
        <v>26.40405</v>
      </c>
      <c r="K278" s="167">
        <v>29.88048</v>
      </c>
      <c r="L278" s="167">
        <v>26.9696</v>
      </c>
    </row>
    <row r="279" spans="2:12" ht="24">
      <c r="B279" s="2">
        <v>2</v>
      </c>
      <c r="C279" s="93">
        <v>21304</v>
      </c>
      <c r="D279" s="70">
        <v>211.95</v>
      </c>
      <c r="E279" s="70">
        <v>40.274</v>
      </c>
      <c r="F279" s="70">
        <f t="shared" si="10"/>
        <v>3.4796736000000004</v>
      </c>
      <c r="G279" s="70">
        <f t="shared" si="15"/>
        <v>422.24549</v>
      </c>
      <c r="H279" s="70">
        <f t="shared" si="16"/>
        <v>1469.2764842720642</v>
      </c>
      <c r="I279" s="170" t="s">
        <v>80</v>
      </c>
      <c r="J279" s="84">
        <v>424.92821</v>
      </c>
      <c r="K279" s="84">
        <v>441.83468</v>
      </c>
      <c r="L279" s="84">
        <v>399.97358</v>
      </c>
    </row>
    <row r="280" spans="2:12" ht="24">
      <c r="B280" s="2">
        <v>3</v>
      </c>
      <c r="C280" s="93">
        <v>21311</v>
      </c>
      <c r="D280" s="70">
        <v>211.63</v>
      </c>
      <c r="E280" s="70">
        <v>9.812</v>
      </c>
      <c r="F280" s="70">
        <f t="shared" si="10"/>
        <v>0.8477568</v>
      </c>
      <c r="G280" s="70">
        <f aca="true" t="shared" si="17" ref="G280:G325">+AVERAGE(J280:L280)</f>
        <v>134.32661666666667</v>
      </c>
      <c r="H280" s="70">
        <f aca="true" t="shared" si="18" ref="H280:H325">G280*F280</f>
        <v>113.87630270016</v>
      </c>
      <c r="I280" s="170" t="s">
        <v>81</v>
      </c>
      <c r="J280" s="84">
        <v>148.69549</v>
      </c>
      <c r="K280" s="84">
        <v>129.44533</v>
      </c>
      <c r="L280" s="84">
        <v>124.83903</v>
      </c>
    </row>
    <row r="281" spans="2:12" ht="24">
      <c r="B281" s="2">
        <v>4</v>
      </c>
      <c r="C281" s="93">
        <v>21316</v>
      </c>
      <c r="D281" s="70">
        <v>211.78</v>
      </c>
      <c r="E281" s="70">
        <v>18.394</v>
      </c>
      <c r="F281" s="70">
        <f t="shared" si="10"/>
        <v>1.5892416</v>
      </c>
      <c r="G281" s="70">
        <f t="shared" si="17"/>
        <v>1.5042276666666667</v>
      </c>
      <c r="H281" s="70">
        <f t="shared" si="18"/>
        <v>2.3905811837376003</v>
      </c>
      <c r="I281" s="170" t="s">
        <v>82</v>
      </c>
      <c r="J281" s="84">
        <v>1.114413</v>
      </c>
      <c r="K281" s="84">
        <v>0.74011</v>
      </c>
      <c r="L281" s="84">
        <v>2.65816</v>
      </c>
    </row>
    <row r="282" spans="2:12" ht="24">
      <c r="B282" s="2">
        <v>5</v>
      </c>
      <c r="C282" s="93">
        <v>21330</v>
      </c>
      <c r="D282" s="70">
        <v>211.69</v>
      </c>
      <c r="E282" s="70">
        <v>13.574</v>
      </c>
      <c r="F282" s="70">
        <f t="shared" si="10"/>
        <v>1.1727936</v>
      </c>
      <c r="G282" s="70">
        <f t="shared" si="17"/>
        <v>46.85037333333333</v>
      </c>
      <c r="H282" s="70">
        <f t="shared" si="18"/>
        <v>54.945818002944</v>
      </c>
      <c r="I282" s="170" t="s">
        <v>83</v>
      </c>
      <c r="J282" s="84">
        <v>55.28737</v>
      </c>
      <c r="K282" s="84">
        <v>39.27004</v>
      </c>
      <c r="L282" s="84">
        <v>45.99371</v>
      </c>
    </row>
    <row r="283" spans="2:12" ht="24">
      <c r="B283" s="2">
        <v>6</v>
      </c>
      <c r="C283" s="93">
        <v>21338</v>
      </c>
      <c r="D283" s="70">
        <v>211.67</v>
      </c>
      <c r="E283" s="70">
        <v>10.489</v>
      </c>
      <c r="F283" s="70">
        <f t="shared" si="10"/>
        <v>0.9062496000000001</v>
      </c>
      <c r="G283" s="70">
        <f t="shared" si="17"/>
        <v>43.35605999999999</v>
      </c>
      <c r="H283" s="70">
        <f t="shared" si="18"/>
        <v>39.291412032576</v>
      </c>
      <c r="I283" s="170" t="s">
        <v>84</v>
      </c>
      <c r="J283" s="84">
        <v>47.85304</v>
      </c>
      <c r="K283" s="84">
        <v>40.15175</v>
      </c>
      <c r="L283" s="84">
        <v>42.06339</v>
      </c>
    </row>
    <row r="284" spans="2:12" ht="24">
      <c r="B284" s="2">
        <v>7</v>
      </c>
      <c r="C284" s="93">
        <v>21344</v>
      </c>
      <c r="D284" s="70">
        <v>211.62</v>
      </c>
      <c r="E284" s="70">
        <v>8.092</v>
      </c>
      <c r="F284" s="70">
        <f t="shared" si="10"/>
        <v>0.6991488000000001</v>
      </c>
      <c r="G284" s="70">
        <f t="shared" si="17"/>
        <v>384.63457666666665</v>
      </c>
      <c r="H284" s="70">
        <f t="shared" si="18"/>
        <v>268.91680271500803</v>
      </c>
      <c r="I284" s="170" t="s">
        <v>85</v>
      </c>
      <c r="J284" s="84">
        <v>350.43389</v>
      </c>
      <c r="K284" s="84">
        <v>425.11004</v>
      </c>
      <c r="L284" s="84">
        <v>378.3598</v>
      </c>
    </row>
    <row r="285" spans="2:12" ht="24">
      <c r="B285" s="2">
        <v>8</v>
      </c>
      <c r="C285" s="93">
        <v>21358</v>
      </c>
      <c r="D285" s="70">
        <v>211.72</v>
      </c>
      <c r="E285" s="70">
        <v>15.633</v>
      </c>
      <c r="F285" s="70">
        <f t="shared" si="10"/>
        <v>1.3506912</v>
      </c>
      <c r="G285" s="70">
        <f t="shared" si="17"/>
        <v>151.49361000000002</v>
      </c>
      <c r="H285" s="70">
        <f t="shared" si="18"/>
        <v>204.621085883232</v>
      </c>
      <c r="I285" s="170" t="s">
        <v>86</v>
      </c>
      <c r="J285" s="84">
        <v>146.86384</v>
      </c>
      <c r="K285" s="84">
        <v>145.20847</v>
      </c>
      <c r="L285" s="84">
        <v>162.40852</v>
      </c>
    </row>
    <row r="286" spans="2:12" ht="24">
      <c r="B286" s="2">
        <v>9</v>
      </c>
      <c r="C286" s="93">
        <v>21375</v>
      </c>
      <c r="D286" s="70">
        <v>212.18</v>
      </c>
      <c r="E286" s="70">
        <v>59.352</v>
      </c>
      <c r="F286" s="70">
        <f t="shared" si="10"/>
        <v>5.1280128</v>
      </c>
      <c r="G286" s="70">
        <f t="shared" si="17"/>
        <v>699.7655733333335</v>
      </c>
      <c r="H286" s="70">
        <f t="shared" si="18"/>
        <v>3588.4068170526725</v>
      </c>
      <c r="I286" s="170" t="s">
        <v>87</v>
      </c>
      <c r="J286" s="84">
        <v>676.22347</v>
      </c>
      <c r="K286" s="84">
        <v>638.30504</v>
      </c>
      <c r="L286" s="84">
        <v>784.76821</v>
      </c>
    </row>
    <row r="287" spans="2:12" ht="24">
      <c r="B287" s="2">
        <v>10</v>
      </c>
      <c r="C287" s="93">
        <v>21381</v>
      </c>
      <c r="D287" s="70">
        <v>211.78</v>
      </c>
      <c r="E287" s="70">
        <v>23.986</v>
      </c>
      <c r="F287" s="70">
        <f t="shared" si="10"/>
        <v>2.0723904</v>
      </c>
      <c r="G287" s="70">
        <f t="shared" si="17"/>
        <v>432.58578000000006</v>
      </c>
      <c r="H287" s="70">
        <f t="shared" si="18"/>
        <v>896.4866176485122</v>
      </c>
      <c r="I287" s="170" t="s">
        <v>88</v>
      </c>
      <c r="J287" s="84">
        <v>431.07664</v>
      </c>
      <c r="K287" s="84">
        <v>474.43053</v>
      </c>
      <c r="L287" s="84">
        <v>392.25017</v>
      </c>
    </row>
    <row r="288" spans="2:12" ht="24">
      <c r="B288" s="2">
        <v>11</v>
      </c>
      <c r="C288" s="93">
        <v>21395</v>
      </c>
      <c r="D288" s="70">
        <v>212.92</v>
      </c>
      <c r="E288" s="70">
        <v>149.682</v>
      </c>
      <c r="F288" s="70">
        <f t="shared" si="10"/>
        <v>12.9325248</v>
      </c>
      <c r="G288" s="70">
        <f t="shared" si="17"/>
        <v>471.8733466666667</v>
      </c>
      <c r="H288" s="70">
        <f t="shared" si="18"/>
        <v>6102.513758225664</v>
      </c>
      <c r="I288" s="170" t="s">
        <v>89</v>
      </c>
      <c r="J288" s="84">
        <v>472.85397</v>
      </c>
      <c r="K288" s="84">
        <v>459.30094</v>
      </c>
      <c r="L288" s="84">
        <v>483.46513</v>
      </c>
    </row>
    <row r="289" spans="2:12" ht="24">
      <c r="B289" s="2">
        <v>12</v>
      </c>
      <c r="C289" s="93">
        <v>21401</v>
      </c>
      <c r="D289" s="70">
        <v>216.15</v>
      </c>
      <c r="E289" s="70">
        <v>556.025</v>
      </c>
      <c r="F289" s="70">
        <f t="shared" si="10"/>
        <v>48.04056</v>
      </c>
      <c r="G289" s="70">
        <f t="shared" si="17"/>
        <v>891.48789</v>
      </c>
      <c r="H289" s="70">
        <f t="shared" si="18"/>
        <v>42827.577468818396</v>
      </c>
      <c r="I289" s="170" t="s">
        <v>90</v>
      </c>
      <c r="J289" s="84">
        <v>868.86152</v>
      </c>
      <c r="K289" s="84">
        <v>881.41805</v>
      </c>
      <c r="L289" s="84">
        <v>924.1841</v>
      </c>
    </row>
    <row r="290" spans="2:12" ht="24">
      <c r="B290" s="2">
        <v>13</v>
      </c>
      <c r="C290" s="93">
        <v>21415</v>
      </c>
      <c r="D290" s="70">
        <v>213.65</v>
      </c>
      <c r="E290" s="70">
        <v>235.874</v>
      </c>
      <c r="F290" s="70">
        <f t="shared" si="10"/>
        <v>20.3795136</v>
      </c>
      <c r="G290" s="70">
        <f t="shared" si="17"/>
        <v>375.2555466666667</v>
      </c>
      <c r="H290" s="70">
        <f t="shared" si="18"/>
        <v>7647.525516768768</v>
      </c>
      <c r="I290" s="170" t="s">
        <v>91</v>
      </c>
      <c r="J290" s="84">
        <v>401.26872</v>
      </c>
      <c r="K290" s="84">
        <v>347.8014</v>
      </c>
      <c r="L290" s="84">
        <v>376.69652</v>
      </c>
    </row>
    <row r="291" spans="2:12" ht="24">
      <c r="B291" s="2">
        <v>14</v>
      </c>
      <c r="C291" s="93">
        <v>21421</v>
      </c>
      <c r="D291" s="70">
        <v>212.87</v>
      </c>
      <c r="E291" s="70">
        <v>153.093</v>
      </c>
      <c r="F291" s="70">
        <f t="shared" si="10"/>
        <v>13.227235199999999</v>
      </c>
      <c r="G291" s="70">
        <f t="shared" si="17"/>
        <v>249.48256333333336</v>
      </c>
      <c r="H291" s="70">
        <f t="shared" si="18"/>
        <v>3299.964543508896</v>
      </c>
      <c r="I291" s="170" t="s">
        <v>92</v>
      </c>
      <c r="J291" s="84">
        <v>245.49081</v>
      </c>
      <c r="K291" s="84">
        <v>244.78407</v>
      </c>
      <c r="L291" s="84">
        <v>258.17281</v>
      </c>
    </row>
    <row r="292" spans="2:12" ht="24">
      <c r="B292" s="2">
        <v>15</v>
      </c>
      <c r="C292" s="93">
        <v>21432</v>
      </c>
      <c r="D292" s="70">
        <v>214.76</v>
      </c>
      <c r="E292" s="70">
        <v>407.183</v>
      </c>
      <c r="F292" s="70">
        <f t="shared" si="10"/>
        <v>35.1806112</v>
      </c>
      <c r="G292" s="70">
        <f t="shared" si="17"/>
        <v>619.3019766666667</v>
      </c>
      <c r="H292" s="70">
        <f t="shared" si="18"/>
        <v>21787.422056501477</v>
      </c>
      <c r="I292" s="170" t="s">
        <v>93</v>
      </c>
      <c r="J292" s="84">
        <v>644.33649</v>
      </c>
      <c r="K292" s="84">
        <v>599.55242</v>
      </c>
      <c r="L292" s="84">
        <v>614.01702</v>
      </c>
    </row>
    <row r="293" spans="2:12" ht="24">
      <c r="B293" s="2">
        <v>16</v>
      </c>
      <c r="C293" s="93">
        <v>21437</v>
      </c>
      <c r="D293" s="70">
        <v>1212.97</v>
      </c>
      <c r="E293" s="70">
        <v>150.465</v>
      </c>
      <c r="F293" s="70">
        <f t="shared" si="10"/>
        <v>13.000176000000002</v>
      </c>
      <c r="G293" s="70">
        <f t="shared" si="17"/>
        <v>337.70117</v>
      </c>
      <c r="H293" s="70">
        <f t="shared" si="18"/>
        <v>4390.17464540592</v>
      </c>
      <c r="I293" s="170" t="s">
        <v>94</v>
      </c>
      <c r="J293" s="84">
        <v>333.00144</v>
      </c>
      <c r="K293" s="84">
        <v>344.39698</v>
      </c>
      <c r="L293" s="84">
        <v>335.70509</v>
      </c>
    </row>
    <row r="294" spans="2:12" ht="24">
      <c r="B294" s="2">
        <v>17</v>
      </c>
      <c r="C294" s="93">
        <v>21450</v>
      </c>
      <c r="D294" s="70">
        <v>212.35</v>
      </c>
      <c r="E294" s="70">
        <v>83</v>
      </c>
      <c r="F294" s="70">
        <f t="shared" si="10"/>
        <v>7.171200000000001</v>
      </c>
      <c r="G294" s="70">
        <f t="shared" si="17"/>
        <v>142.36247333333333</v>
      </c>
      <c r="H294" s="70">
        <f t="shared" si="18"/>
        <v>1020.909768768</v>
      </c>
      <c r="I294" s="170" t="s">
        <v>95</v>
      </c>
      <c r="J294" s="84">
        <v>120.72506</v>
      </c>
      <c r="K294" s="84">
        <v>162.02963</v>
      </c>
      <c r="L294" s="84">
        <v>144.33273</v>
      </c>
    </row>
    <row r="295" spans="2:12" ht="24">
      <c r="B295" s="2">
        <v>18</v>
      </c>
      <c r="C295" s="93">
        <v>21464</v>
      </c>
      <c r="D295" s="70">
        <v>212.57</v>
      </c>
      <c r="E295" s="70">
        <v>121.928</v>
      </c>
      <c r="F295" s="70">
        <f t="shared" si="10"/>
        <v>10.5345792</v>
      </c>
      <c r="G295" s="70">
        <f t="shared" si="17"/>
        <v>422.7957666666666</v>
      </c>
      <c r="H295" s="70">
        <f t="shared" si="18"/>
        <v>4453.9754893747195</v>
      </c>
      <c r="I295" s="170" t="s">
        <v>96</v>
      </c>
      <c r="J295" s="84">
        <v>418.05726</v>
      </c>
      <c r="K295" s="84">
        <v>432.93874</v>
      </c>
      <c r="L295" s="84">
        <v>417.3913</v>
      </c>
    </row>
    <row r="296" spans="2:12" ht="24">
      <c r="B296" s="2">
        <v>19</v>
      </c>
      <c r="C296" s="93">
        <v>21479</v>
      </c>
      <c r="D296" s="70">
        <v>212.25</v>
      </c>
      <c r="E296" s="70">
        <v>82.261</v>
      </c>
      <c r="F296" s="70">
        <f t="shared" si="10"/>
        <v>7.1073504</v>
      </c>
      <c r="G296" s="70">
        <f t="shared" si="17"/>
        <v>34.88736</v>
      </c>
      <c r="H296" s="70">
        <f t="shared" si="18"/>
        <v>247.95669205094399</v>
      </c>
      <c r="I296" s="170" t="s">
        <v>97</v>
      </c>
      <c r="J296" s="84">
        <v>30.33981</v>
      </c>
      <c r="K296" s="84">
        <v>29.90475</v>
      </c>
      <c r="L296" s="84">
        <v>44.41752</v>
      </c>
    </row>
    <row r="297" spans="2:12" ht="24">
      <c r="B297" s="2">
        <v>20</v>
      </c>
      <c r="C297" s="93">
        <v>21486</v>
      </c>
      <c r="D297" s="70">
        <v>212.05</v>
      </c>
      <c r="E297" s="70">
        <v>58.263</v>
      </c>
      <c r="F297" s="70">
        <f t="shared" si="10"/>
        <v>5.0339232</v>
      </c>
      <c r="G297" s="70">
        <f t="shared" si="17"/>
        <v>44.3744</v>
      </c>
      <c r="H297" s="70">
        <f t="shared" si="18"/>
        <v>223.37732164608002</v>
      </c>
      <c r="I297" s="170" t="s">
        <v>98</v>
      </c>
      <c r="J297" s="84">
        <v>33.3553</v>
      </c>
      <c r="K297" s="84">
        <v>37.888</v>
      </c>
      <c r="L297" s="84">
        <v>61.8799</v>
      </c>
    </row>
    <row r="298" spans="2:12" ht="24">
      <c r="B298" s="2">
        <v>21</v>
      </c>
      <c r="C298" s="93">
        <v>21492</v>
      </c>
      <c r="D298" s="70">
        <v>212</v>
      </c>
      <c r="E298" s="70">
        <v>46.977</v>
      </c>
      <c r="F298" s="70">
        <f t="shared" si="10"/>
        <v>4.0588128</v>
      </c>
      <c r="G298" s="70">
        <f t="shared" si="17"/>
        <v>30.799703333333337</v>
      </c>
      <c r="H298" s="70">
        <f t="shared" si="18"/>
        <v>125.01023012553601</v>
      </c>
      <c r="I298" s="170" t="s">
        <v>99</v>
      </c>
      <c r="J298" s="84">
        <v>32.29155</v>
      </c>
      <c r="K298" s="84">
        <v>28.00908</v>
      </c>
      <c r="L298" s="84">
        <v>32.09848</v>
      </c>
    </row>
    <row r="299" spans="2:12" ht="24">
      <c r="B299" s="2">
        <v>22</v>
      </c>
      <c r="C299" s="93">
        <v>21498</v>
      </c>
      <c r="D299" s="70">
        <v>212.25</v>
      </c>
      <c r="E299" s="70">
        <v>40.31</v>
      </c>
      <c r="F299" s="70">
        <f t="shared" si="10"/>
        <v>3.4827840000000005</v>
      </c>
      <c r="G299" s="70">
        <f t="shared" si="17"/>
        <v>43.762753333333336</v>
      </c>
      <c r="H299" s="70">
        <f t="shared" si="18"/>
        <v>152.41621710528003</v>
      </c>
      <c r="I299" s="170" t="s">
        <v>100</v>
      </c>
      <c r="J299" s="84">
        <v>42.9964</v>
      </c>
      <c r="K299" s="84">
        <v>43.62166</v>
      </c>
      <c r="L299" s="84">
        <v>44.6702</v>
      </c>
    </row>
    <row r="300" spans="2:12" ht="24">
      <c r="B300" s="2">
        <v>23</v>
      </c>
      <c r="C300" s="93">
        <v>21514</v>
      </c>
      <c r="D300" s="70">
        <v>211.79</v>
      </c>
      <c r="E300" s="70">
        <v>29.103</v>
      </c>
      <c r="F300" s="70">
        <f t="shared" si="10"/>
        <v>2.5144992000000004</v>
      </c>
      <c r="G300" s="70">
        <f t="shared" si="17"/>
        <v>48.557359999999996</v>
      </c>
      <c r="H300" s="70">
        <f t="shared" si="18"/>
        <v>122.097442874112</v>
      </c>
      <c r="I300" s="170" t="s">
        <v>101</v>
      </c>
      <c r="J300" s="84">
        <v>45.7408</v>
      </c>
      <c r="K300" s="84">
        <v>50.9847</v>
      </c>
      <c r="L300" s="84">
        <v>48.94658</v>
      </c>
    </row>
    <row r="301" spans="2:12" ht="24">
      <c r="B301" s="2">
        <v>24</v>
      </c>
      <c r="C301" s="93">
        <v>21527</v>
      </c>
      <c r="D301" s="70">
        <v>211.95</v>
      </c>
      <c r="E301" s="70">
        <v>36.666</v>
      </c>
      <c r="F301" s="70">
        <f t="shared" si="10"/>
        <v>3.1679424</v>
      </c>
      <c r="G301" s="70">
        <f t="shared" si="17"/>
        <v>53.11773333333333</v>
      </c>
      <c r="H301" s="70">
        <f t="shared" si="18"/>
        <v>168.27391961855997</v>
      </c>
      <c r="I301" s="170" t="s">
        <v>76</v>
      </c>
      <c r="J301" s="84">
        <v>58.1908</v>
      </c>
      <c r="K301" s="84">
        <v>68.81051</v>
      </c>
      <c r="L301" s="84">
        <v>32.35189</v>
      </c>
    </row>
    <row r="302" spans="2:12" ht="24">
      <c r="B302" s="2">
        <v>25</v>
      </c>
      <c r="C302" s="93">
        <v>21533</v>
      </c>
      <c r="D302" s="70">
        <v>211.84</v>
      </c>
      <c r="E302" s="70">
        <v>24.586</v>
      </c>
      <c r="F302" s="70">
        <f t="shared" si="10"/>
        <v>2.1242304</v>
      </c>
      <c r="G302" s="70">
        <f t="shared" si="17"/>
        <v>20.689310000000003</v>
      </c>
      <c r="H302" s="70">
        <f t="shared" si="18"/>
        <v>43.94886125702401</v>
      </c>
      <c r="I302" s="170" t="s">
        <v>77</v>
      </c>
      <c r="J302" s="84">
        <v>11.84875</v>
      </c>
      <c r="K302" s="84">
        <v>32.5232</v>
      </c>
      <c r="L302" s="84">
        <v>17.69598</v>
      </c>
    </row>
    <row r="303" spans="2:12" ht="24">
      <c r="B303" s="2">
        <v>26</v>
      </c>
      <c r="C303" s="93">
        <v>21554</v>
      </c>
      <c r="D303" s="70">
        <v>211.72</v>
      </c>
      <c r="E303" s="70">
        <v>15.129</v>
      </c>
      <c r="F303" s="70">
        <f t="shared" si="10"/>
        <v>1.3071456000000001</v>
      </c>
      <c r="G303" s="70">
        <f t="shared" si="17"/>
        <v>9.863023333333333</v>
      </c>
      <c r="H303" s="70">
        <f t="shared" si="18"/>
        <v>12.892407552864</v>
      </c>
      <c r="I303" s="170" t="s">
        <v>78</v>
      </c>
      <c r="J303" s="84">
        <v>10.5993</v>
      </c>
      <c r="K303" s="84">
        <v>8.71982</v>
      </c>
      <c r="L303" s="84">
        <v>10.26995</v>
      </c>
    </row>
    <row r="304" spans="2:12" ht="24">
      <c r="B304" s="2">
        <v>27</v>
      </c>
      <c r="C304" s="93">
        <v>21570</v>
      </c>
      <c r="D304" s="70">
        <v>211.69</v>
      </c>
      <c r="E304" s="70">
        <v>14.19</v>
      </c>
      <c r="F304" s="70">
        <f t="shared" si="10"/>
        <v>1.226016</v>
      </c>
      <c r="G304" s="70">
        <f t="shared" si="17"/>
        <v>13.230616666666664</v>
      </c>
      <c r="H304" s="70">
        <f t="shared" si="18"/>
        <v>16.2209477232</v>
      </c>
      <c r="I304" s="170" t="s">
        <v>102</v>
      </c>
      <c r="J304" s="84">
        <v>10.10479</v>
      </c>
      <c r="K304" s="84">
        <v>22.9241</v>
      </c>
      <c r="L304" s="84">
        <v>6.66296</v>
      </c>
    </row>
    <row r="305" spans="2:12" ht="24">
      <c r="B305" s="2">
        <v>28</v>
      </c>
      <c r="C305" s="93">
        <v>21575</v>
      </c>
      <c r="D305" s="70">
        <v>211.72</v>
      </c>
      <c r="E305" s="70">
        <v>14.7</v>
      </c>
      <c r="F305" s="70">
        <f t="shared" si="10"/>
        <v>1.27008</v>
      </c>
      <c r="G305" s="70">
        <f t="shared" si="17"/>
        <v>12.684056666666669</v>
      </c>
      <c r="H305" s="70">
        <f t="shared" si="18"/>
        <v>16.109766691200004</v>
      </c>
      <c r="I305" s="170" t="s">
        <v>103</v>
      </c>
      <c r="J305" s="84">
        <v>15.63489</v>
      </c>
      <c r="K305" s="84">
        <v>8.05418</v>
      </c>
      <c r="L305" s="84">
        <v>14.3631</v>
      </c>
    </row>
    <row r="306" spans="2:12" s="176" customFormat="1" ht="24">
      <c r="B306" s="171">
        <v>29</v>
      </c>
      <c r="C306" s="172">
        <v>21583</v>
      </c>
      <c r="D306" s="173">
        <v>211.7</v>
      </c>
      <c r="E306" s="173">
        <v>14.22</v>
      </c>
      <c r="F306" s="173">
        <f t="shared" si="10"/>
        <v>1.2286080000000001</v>
      </c>
      <c r="G306" s="173">
        <f t="shared" si="17"/>
        <v>37.79351666666667</v>
      </c>
      <c r="H306" s="173">
        <f t="shared" si="18"/>
        <v>46.43341692480001</v>
      </c>
      <c r="I306" s="174" t="s">
        <v>104</v>
      </c>
      <c r="J306" s="175">
        <v>51.00375</v>
      </c>
      <c r="K306" s="175">
        <v>32.24636</v>
      </c>
      <c r="L306" s="175">
        <v>30.13044</v>
      </c>
    </row>
    <row r="307" spans="2:12" ht="24">
      <c r="B307" s="2">
        <v>1</v>
      </c>
      <c r="C307" s="93">
        <v>21667</v>
      </c>
      <c r="D307" s="70">
        <v>211.47</v>
      </c>
      <c r="E307" s="70">
        <v>4</v>
      </c>
      <c r="F307" s="70">
        <f aca="true" t="shared" si="19" ref="F307:F365">E307*0.0864</f>
        <v>0.3456</v>
      </c>
      <c r="G307" s="70">
        <f t="shared" si="17"/>
        <v>29.203736666666668</v>
      </c>
      <c r="H307" s="70">
        <f t="shared" si="18"/>
        <v>10.092811392000002</v>
      </c>
      <c r="I307" s="170" t="s">
        <v>79</v>
      </c>
      <c r="J307" s="84">
        <v>36.27312</v>
      </c>
      <c r="K307" s="84">
        <v>25.52089</v>
      </c>
      <c r="L307" s="84">
        <v>25.8172</v>
      </c>
    </row>
    <row r="308" spans="2:12" ht="24">
      <c r="B308" s="2">
        <v>2</v>
      </c>
      <c r="C308" s="93">
        <v>21671</v>
      </c>
      <c r="D308" s="70">
        <v>211.71</v>
      </c>
      <c r="E308" s="70">
        <v>13.21</v>
      </c>
      <c r="F308" s="70">
        <f t="shared" si="19"/>
        <v>1.1413440000000001</v>
      </c>
      <c r="G308" s="70">
        <f t="shared" si="17"/>
        <v>289.6403066666666</v>
      </c>
      <c r="H308" s="70">
        <f t="shared" si="18"/>
        <v>330.57922617215996</v>
      </c>
      <c r="I308" s="170" t="s">
        <v>80</v>
      </c>
      <c r="J308" s="84">
        <v>316.63136</v>
      </c>
      <c r="K308" s="84">
        <v>276.96692</v>
      </c>
      <c r="L308" s="84">
        <v>275.32264</v>
      </c>
    </row>
    <row r="309" spans="2:12" ht="24">
      <c r="B309" s="2">
        <v>3</v>
      </c>
      <c r="C309" s="93">
        <v>21714</v>
      </c>
      <c r="D309" s="70">
        <v>211.67</v>
      </c>
      <c r="E309" s="70">
        <v>15.17</v>
      </c>
      <c r="F309" s="70">
        <f t="shared" si="19"/>
        <v>1.310688</v>
      </c>
      <c r="G309" s="70">
        <f t="shared" si="17"/>
        <v>292.2562066666667</v>
      </c>
      <c r="H309" s="70">
        <f t="shared" si="18"/>
        <v>383.05670300352006</v>
      </c>
      <c r="I309" s="170" t="s">
        <v>81</v>
      </c>
      <c r="J309" s="84">
        <v>238.56253</v>
      </c>
      <c r="K309" s="84">
        <v>320.62282</v>
      </c>
      <c r="L309" s="84">
        <v>317.58327</v>
      </c>
    </row>
    <row r="310" spans="2:12" ht="24">
      <c r="B310" s="2">
        <v>4</v>
      </c>
      <c r="C310" s="93">
        <v>21721</v>
      </c>
      <c r="D310" s="70">
        <v>211.63</v>
      </c>
      <c r="E310" s="70">
        <v>107.81</v>
      </c>
      <c r="F310" s="70">
        <f t="shared" si="19"/>
        <v>9.314784000000001</v>
      </c>
      <c r="G310" s="70">
        <f t="shared" si="17"/>
        <v>701.67945</v>
      </c>
      <c r="H310" s="70">
        <f t="shared" si="18"/>
        <v>6535.992513988801</v>
      </c>
      <c r="I310" s="170" t="s">
        <v>82</v>
      </c>
      <c r="J310" s="84">
        <v>698.19062</v>
      </c>
      <c r="K310" s="84">
        <v>712.75225</v>
      </c>
      <c r="L310" s="84">
        <v>694.09548</v>
      </c>
    </row>
    <row r="311" spans="2:12" ht="24">
      <c r="B311" s="2">
        <v>5</v>
      </c>
      <c r="C311" s="93">
        <v>21733</v>
      </c>
      <c r="D311" s="70">
        <v>214.85</v>
      </c>
      <c r="E311" s="70">
        <v>394.87</v>
      </c>
      <c r="F311" s="70">
        <f t="shared" si="19"/>
        <v>34.116768</v>
      </c>
      <c r="G311" s="70">
        <f t="shared" si="17"/>
        <v>4033.3630066666665</v>
      </c>
      <c r="H311" s="70">
        <f t="shared" si="18"/>
        <v>137605.3099582291</v>
      </c>
      <c r="I311" s="170" t="s">
        <v>83</v>
      </c>
      <c r="J311" s="84">
        <v>3776.36374</v>
      </c>
      <c r="K311" s="84">
        <v>4473.97526</v>
      </c>
      <c r="L311" s="84">
        <v>3849.75002</v>
      </c>
    </row>
    <row r="312" spans="2:12" ht="24">
      <c r="B312" s="2">
        <v>6</v>
      </c>
      <c r="C312" s="93">
        <v>21735</v>
      </c>
      <c r="D312" s="70">
        <v>212.65</v>
      </c>
      <c r="E312" s="70">
        <v>118.6</v>
      </c>
      <c r="F312" s="70">
        <f t="shared" si="19"/>
        <v>10.24704</v>
      </c>
      <c r="G312" s="70">
        <f t="shared" si="17"/>
        <v>342.1622333333333</v>
      </c>
      <c r="H312" s="70">
        <f t="shared" si="18"/>
        <v>3506.1500914559997</v>
      </c>
      <c r="I312" s="170" t="s">
        <v>84</v>
      </c>
      <c r="J312" s="84">
        <v>351.60182</v>
      </c>
      <c r="K312" s="84">
        <v>320.62852</v>
      </c>
      <c r="L312" s="84">
        <v>354.25636</v>
      </c>
    </row>
    <row r="313" spans="2:12" ht="24">
      <c r="B313" s="2">
        <v>7</v>
      </c>
      <c r="C313" s="93">
        <v>21742</v>
      </c>
      <c r="D313" s="70">
        <v>212.35</v>
      </c>
      <c r="E313" s="70">
        <v>87.54</v>
      </c>
      <c r="F313" s="70">
        <f t="shared" si="19"/>
        <v>7.563456000000001</v>
      </c>
      <c r="G313" s="70">
        <f t="shared" si="17"/>
        <v>1026.0666199999998</v>
      </c>
      <c r="H313" s="70">
        <f t="shared" si="18"/>
        <v>7760.6097334387205</v>
      </c>
      <c r="I313" s="170" t="s">
        <v>85</v>
      </c>
      <c r="J313" s="84">
        <v>1048.05788</v>
      </c>
      <c r="K313" s="84">
        <v>1041.88366</v>
      </c>
      <c r="L313" s="84">
        <v>988.25832</v>
      </c>
    </row>
    <row r="314" spans="2:12" ht="24">
      <c r="B314" s="2">
        <v>8</v>
      </c>
      <c r="C314" s="93">
        <v>21772</v>
      </c>
      <c r="D314" s="70">
        <v>212.41</v>
      </c>
      <c r="E314" s="70">
        <v>89.54</v>
      </c>
      <c r="F314" s="70">
        <f t="shared" si="19"/>
        <v>7.736256000000001</v>
      </c>
      <c r="G314" s="70">
        <f t="shared" si="17"/>
        <v>510.37775000000005</v>
      </c>
      <c r="H314" s="70">
        <f t="shared" si="18"/>
        <v>3948.4129307040007</v>
      </c>
      <c r="I314" s="170" t="s">
        <v>86</v>
      </c>
      <c r="J314" s="84">
        <v>514.57033</v>
      </c>
      <c r="K314" s="84">
        <v>535.40286</v>
      </c>
      <c r="L314" s="84">
        <v>481.16006</v>
      </c>
    </row>
    <row r="315" spans="2:12" ht="24">
      <c r="B315" s="2">
        <v>9</v>
      </c>
      <c r="C315" s="93">
        <v>21775</v>
      </c>
      <c r="D315" s="70">
        <v>215.5</v>
      </c>
      <c r="E315" s="70">
        <v>422.546</v>
      </c>
      <c r="F315" s="70">
        <f t="shared" si="19"/>
        <v>36.5079744</v>
      </c>
      <c r="G315" s="70">
        <f t="shared" si="17"/>
        <v>905.0944466666666</v>
      </c>
      <c r="H315" s="70">
        <f t="shared" si="18"/>
        <v>33043.164888488835</v>
      </c>
      <c r="I315" s="170" t="s">
        <v>87</v>
      </c>
      <c r="J315" s="84">
        <v>850.45045</v>
      </c>
      <c r="K315" s="84">
        <v>951.01241</v>
      </c>
      <c r="L315" s="84">
        <v>913.82048</v>
      </c>
    </row>
    <row r="316" spans="2:12" ht="24">
      <c r="B316" s="2">
        <v>10</v>
      </c>
      <c r="C316" s="93">
        <v>21778</v>
      </c>
      <c r="D316" s="70">
        <v>218.4</v>
      </c>
      <c r="E316" s="70">
        <v>755.35</v>
      </c>
      <c r="F316" s="70">
        <f t="shared" si="19"/>
        <v>65.26224</v>
      </c>
      <c r="G316" s="70">
        <f t="shared" si="17"/>
        <v>907.8380466666667</v>
      </c>
      <c r="H316" s="70">
        <f t="shared" si="18"/>
        <v>59247.54448269121</v>
      </c>
      <c r="I316" s="170" t="s">
        <v>88</v>
      </c>
      <c r="J316" s="84">
        <v>832.86363</v>
      </c>
      <c r="K316" s="84">
        <v>808.38323</v>
      </c>
      <c r="L316" s="84">
        <v>1082.26728</v>
      </c>
    </row>
    <row r="317" spans="2:12" ht="24">
      <c r="B317" s="2">
        <v>11</v>
      </c>
      <c r="C317" s="93">
        <v>21806</v>
      </c>
      <c r="D317" s="70">
        <v>215.28</v>
      </c>
      <c r="E317" s="70">
        <v>401.97</v>
      </c>
      <c r="F317" s="70">
        <f t="shared" si="19"/>
        <v>34.730208000000005</v>
      </c>
      <c r="G317" s="70">
        <f t="shared" si="17"/>
        <v>412.01569666666666</v>
      </c>
      <c r="H317" s="70">
        <f t="shared" si="18"/>
        <v>14309.39084449824</v>
      </c>
      <c r="I317" s="170" t="s">
        <v>89</v>
      </c>
      <c r="J317" s="84">
        <v>344.4905</v>
      </c>
      <c r="K317" s="84">
        <v>521.93226</v>
      </c>
      <c r="L317" s="84">
        <v>369.62433</v>
      </c>
    </row>
    <row r="318" spans="2:12" ht="24">
      <c r="B318" s="2">
        <v>12</v>
      </c>
      <c r="C318" s="93">
        <v>21813</v>
      </c>
      <c r="D318" s="70">
        <v>214.86</v>
      </c>
      <c r="E318" s="70">
        <v>383.11</v>
      </c>
      <c r="F318" s="70">
        <f t="shared" si="19"/>
        <v>33.100704</v>
      </c>
      <c r="G318" s="70">
        <f t="shared" si="17"/>
        <v>448.2438866666667</v>
      </c>
      <c r="H318" s="70">
        <f t="shared" si="18"/>
        <v>14837.188212362882</v>
      </c>
      <c r="I318" s="170" t="s">
        <v>90</v>
      </c>
      <c r="J318" s="84">
        <v>455.99522</v>
      </c>
      <c r="K318" s="84">
        <v>449.2705</v>
      </c>
      <c r="L318" s="84">
        <v>439.46594</v>
      </c>
    </row>
    <row r="319" spans="2:12" ht="24">
      <c r="B319" s="2">
        <v>13</v>
      </c>
      <c r="C319" s="93">
        <v>21821</v>
      </c>
      <c r="D319" s="70">
        <v>212.59</v>
      </c>
      <c r="E319" s="70">
        <v>116.15</v>
      </c>
      <c r="F319" s="70">
        <f t="shared" si="19"/>
        <v>10.03536</v>
      </c>
      <c r="G319" s="70">
        <f t="shared" si="17"/>
        <v>87.44553333333333</v>
      </c>
      <c r="H319" s="70">
        <f t="shared" si="18"/>
        <v>877.5474073920001</v>
      </c>
      <c r="I319" s="170" t="s">
        <v>91</v>
      </c>
      <c r="J319" s="84">
        <v>85.33008</v>
      </c>
      <c r="K319" s="84">
        <v>91.28043</v>
      </c>
      <c r="L319" s="84">
        <v>85.72609</v>
      </c>
    </row>
    <row r="320" spans="2:12" ht="24">
      <c r="B320" s="2">
        <v>14</v>
      </c>
      <c r="C320" s="93">
        <v>21828</v>
      </c>
      <c r="D320" s="70">
        <v>212.45</v>
      </c>
      <c r="E320" s="70">
        <v>91.019</v>
      </c>
      <c r="F320" s="70">
        <f t="shared" si="19"/>
        <v>7.864041600000001</v>
      </c>
      <c r="G320" s="70">
        <f t="shared" si="17"/>
        <v>63.798616666666675</v>
      </c>
      <c r="H320" s="70">
        <f t="shared" si="18"/>
        <v>501.71497548912015</v>
      </c>
      <c r="I320" s="170" t="s">
        <v>92</v>
      </c>
      <c r="J320" s="84">
        <v>60.91946</v>
      </c>
      <c r="K320" s="84">
        <v>76.03503</v>
      </c>
      <c r="L320" s="84">
        <v>54.44136</v>
      </c>
    </row>
    <row r="321" spans="2:12" ht="24">
      <c r="B321" s="2">
        <v>15</v>
      </c>
      <c r="C321" s="93">
        <v>21833</v>
      </c>
      <c r="D321" s="70">
        <v>212.58</v>
      </c>
      <c r="E321" s="70">
        <v>108.5</v>
      </c>
      <c r="F321" s="70">
        <f t="shared" si="19"/>
        <v>9.3744</v>
      </c>
      <c r="G321" s="70">
        <f t="shared" si="17"/>
        <v>63.34403666666666</v>
      </c>
      <c r="H321" s="70">
        <f t="shared" si="18"/>
        <v>593.8123373279999</v>
      </c>
      <c r="I321" s="170" t="s">
        <v>93</v>
      </c>
      <c r="J321" s="84">
        <v>74.87832</v>
      </c>
      <c r="K321" s="84">
        <v>58.18759</v>
      </c>
      <c r="L321" s="84">
        <v>56.9662</v>
      </c>
    </row>
    <row r="322" spans="2:12" ht="24">
      <c r="B322" s="2">
        <v>16</v>
      </c>
      <c r="C322" s="93">
        <v>21843</v>
      </c>
      <c r="D322" s="70">
        <v>212.2</v>
      </c>
      <c r="E322" s="70">
        <v>65.08</v>
      </c>
      <c r="F322" s="70">
        <f t="shared" si="19"/>
        <v>5.622912</v>
      </c>
      <c r="G322" s="70">
        <f t="shared" si="17"/>
        <v>37.24110666666667</v>
      </c>
      <c r="H322" s="70">
        <f t="shared" si="18"/>
        <v>209.40346556928</v>
      </c>
      <c r="I322" s="170" t="s">
        <v>94</v>
      </c>
      <c r="J322" s="84">
        <v>46.69214</v>
      </c>
      <c r="K322" s="84">
        <v>29.6905</v>
      </c>
      <c r="L322" s="84">
        <v>35.34068</v>
      </c>
    </row>
    <row r="323" spans="2:12" ht="24">
      <c r="B323" s="2">
        <v>17</v>
      </c>
      <c r="C323" s="93">
        <v>21855</v>
      </c>
      <c r="D323" s="70">
        <v>212.13</v>
      </c>
      <c r="E323" s="70">
        <v>55.52</v>
      </c>
      <c r="F323" s="70">
        <f t="shared" si="19"/>
        <v>4.796928</v>
      </c>
      <c r="G323" s="70">
        <f t="shared" si="17"/>
        <v>23.871766666666662</v>
      </c>
      <c r="H323" s="70">
        <f t="shared" si="18"/>
        <v>114.51114593279999</v>
      </c>
      <c r="I323" s="170" t="s">
        <v>95</v>
      </c>
      <c r="J323" s="84">
        <v>33.90724</v>
      </c>
      <c r="K323" s="84">
        <v>18.00147</v>
      </c>
      <c r="L323" s="84">
        <v>19.70659</v>
      </c>
    </row>
    <row r="324" spans="2:12" ht="24">
      <c r="B324" s="2">
        <v>18</v>
      </c>
      <c r="C324" s="93">
        <v>21870</v>
      </c>
      <c r="D324" s="70">
        <v>211.98</v>
      </c>
      <c r="E324" s="70">
        <v>40.83</v>
      </c>
      <c r="F324" s="70">
        <f t="shared" si="19"/>
        <v>3.527712</v>
      </c>
      <c r="G324" s="70">
        <f t="shared" si="17"/>
        <v>0.7763133333333334</v>
      </c>
      <c r="H324" s="70">
        <f t="shared" si="18"/>
        <v>2.7386098617600005</v>
      </c>
      <c r="I324" s="170" t="s">
        <v>96</v>
      </c>
      <c r="J324" s="84">
        <v>1.15799</v>
      </c>
      <c r="K324" s="84">
        <v>0.33945</v>
      </c>
      <c r="L324" s="84">
        <v>0.8315</v>
      </c>
    </row>
    <row r="325" spans="2:12" ht="24">
      <c r="B325" s="2">
        <v>19</v>
      </c>
      <c r="C325" s="93">
        <v>21875</v>
      </c>
      <c r="D325" s="70">
        <v>211.93</v>
      </c>
      <c r="E325" s="70">
        <v>33.92</v>
      </c>
      <c r="F325" s="70">
        <f t="shared" si="19"/>
        <v>2.9306880000000004</v>
      </c>
      <c r="G325" s="70">
        <f t="shared" si="17"/>
        <v>2.08114</v>
      </c>
      <c r="H325" s="70">
        <f t="shared" si="18"/>
        <v>6.0991720243200005</v>
      </c>
      <c r="I325" s="170" t="s">
        <v>97</v>
      </c>
      <c r="J325" s="84">
        <v>0</v>
      </c>
      <c r="K325" s="84">
        <v>0</v>
      </c>
      <c r="L325" s="84">
        <v>6.24342</v>
      </c>
    </row>
    <row r="326" spans="2:15" ht="24">
      <c r="B326" s="2">
        <v>20</v>
      </c>
      <c r="C326" s="93">
        <v>21890</v>
      </c>
      <c r="D326" s="70">
        <v>211.74</v>
      </c>
      <c r="E326" s="70">
        <v>24.95</v>
      </c>
      <c r="F326" s="70">
        <f t="shared" si="19"/>
        <v>2.1556800000000003</v>
      </c>
      <c r="I326" s="170" t="s">
        <v>98</v>
      </c>
      <c r="J326" s="84">
        <v>0</v>
      </c>
      <c r="K326" s="84">
        <v>0</v>
      </c>
      <c r="L326" s="84">
        <v>0</v>
      </c>
      <c r="N326" s="70">
        <f>+AVERAGE(J326:L326)</f>
        <v>0</v>
      </c>
      <c r="O326" s="70">
        <f>N326*F326</f>
        <v>0</v>
      </c>
    </row>
    <row r="327" spans="2:15" ht="24">
      <c r="B327" s="2">
        <v>21</v>
      </c>
      <c r="C327" s="93">
        <v>21907</v>
      </c>
      <c r="D327" s="70">
        <v>211.7</v>
      </c>
      <c r="E327" s="70">
        <v>15.76</v>
      </c>
      <c r="F327" s="70">
        <f t="shared" si="19"/>
        <v>1.361664</v>
      </c>
      <c r="I327" s="170" t="s">
        <v>99</v>
      </c>
      <c r="J327" s="84">
        <v>0</v>
      </c>
      <c r="K327" s="84">
        <v>0</v>
      </c>
      <c r="L327" s="84">
        <v>0</v>
      </c>
      <c r="N327" s="70">
        <f>+AVERAGE(J327:L327)</f>
        <v>0</v>
      </c>
      <c r="O327" s="70">
        <f>N327*F327</f>
        <v>0</v>
      </c>
    </row>
    <row r="328" spans="2:12" ht="24">
      <c r="B328" s="2">
        <v>22</v>
      </c>
      <c r="C328" s="93">
        <v>21920</v>
      </c>
      <c r="D328" s="70">
        <v>211.77</v>
      </c>
      <c r="E328" s="70">
        <v>19.92</v>
      </c>
      <c r="F328" s="70">
        <f t="shared" si="19"/>
        <v>1.7210880000000002</v>
      </c>
      <c r="G328" s="70">
        <f aca="true" t="shared" si="20" ref="G328:G361">+AVERAGE(J328:L328)</f>
        <v>1.9971233333333334</v>
      </c>
      <c r="H328" s="70">
        <f aca="true" t="shared" si="21" ref="H328:H361">G328*F328</f>
        <v>3.4372250035200005</v>
      </c>
      <c r="I328" s="170" t="s">
        <v>100</v>
      </c>
      <c r="J328" s="84">
        <v>5.99137</v>
      </c>
      <c r="K328" s="84">
        <v>0</v>
      </c>
      <c r="L328" s="84">
        <v>0</v>
      </c>
    </row>
    <row r="329" spans="2:12" ht="24">
      <c r="B329" s="2">
        <v>23</v>
      </c>
      <c r="C329" s="93">
        <v>21931</v>
      </c>
      <c r="D329" s="70">
        <v>211.75</v>
      </c>
      <c r="E329" s="70">
        <v>19.4</v>
      </c>
      <c r="F329" s="70">
        <f t="shared" si="19"/>
        <v>1.6761599999999999</v>
      </c>
      <c r="G329" s="70">
        <f t="shared" si="20"/>
        <v>19.278026666666666</v>
      </c>
      <c r="H329" s="70">
        <f t="shared" si="21"/>
        <v>32.313057177599994</v>
      </c>
      <c r="I329" s="170" t="s">
        <v>101</v>
      </c>
      <c r="J329" s="84">
        <v>0</v>
      </c>
      <c r="K329" s="84">
        <v>5.11618</v>
      </c>
      <c r="L329" s="84">
        <v>52.7179</v>
      </c>
    </row>
    <row r="330" spans="2:12" ht="24">
      <c r="B330" s="2">
        <v>24</v>
      </c>
      <c r="C330" s="93">
        <v>21938</v>
      </c>
      <c r="D330" s="70">
        <v>211.65</v>
      </c>
      <c r="E330" s="70">
        <v>11.02</v>
      </c>
      <c r="F330" s="70">
        <f t="shared" si="19"/>
        <v>0.952128</v>
      </c>
      <c r="G330" s="70">
        <f t="shared" si="20"/>
        <v>1.5946200000000001</v>
      </c>
      <c r="H330" s="70">
        <f t="shared" si="21"/>
        <v>1.5182823513600001</v>
      </c>
      <c r="I330" s="170" t="s">
        <v>76</v>
      </c>
      <c r="J330" s="84">
        <v>0.30813</v>
      </c>
      <c r="K330" s="84">
        <v>0</v>
      </c>
      <c r="L330" s="84">
        <v>4.47573</v>
      </c>
    </row>
    <row r="331" spans="2:12" ht="24">
      <c r="B331" s="2">
        <v>25</v>
      </c>
      <c r="C331" s="93">
        <v>21960</v>
      </c>
      <c r="D331" s="70">
        <v>211.58</v>
      </c>
      <c r="E331" s="70">
        <v>7.23</v>
      </c>
      <c r="F331" s="70">
        <f t="shared" si="19"/>
        <v>0.6246720000000001</v>
      </c>
      <c r="G331" s="70">
        <f t="shared" si="20"/>
        <v>9.180570000000001</v>
      </c>
      <c r="H331" s="70">
        <f t="shared" si="21"/>
        <v>5.734845023040002</v>
      </c>
      <c r="I331" s="170" t="s">
        <v>77</v>
      </c>
      <c r="J331" s="84">
        <v>5.83979</v>
      </c>
      <c r="K331" s="84">
        <v>12.42927</v>
      </c>
      <c r="L331" s="84">
        <v>9.27265</v>
      </c>
    </row>
    <row r="332" spans="2:12" s="224" customFormat="1" ht="24.75" thickBot="1">
      <c r="B332" s="219">
        <v>26</v>
      </c>
      <c r="C332" s="220">
        <v>21989</v>
      </c>
      <c r="D332" s="221">
        <v>211.47</v>
      </c>
      <c r="E332" s="221">
        <v>5.8</v>
      </c>
      <c r="F332" s="221">
        <f t="shared" si="19"/>
        <v>0.50112</v>
      </c>
      <c r="G332" s="221">
        <f t="shared" si="20"/>
        <v>21.307086666666667</v>
      </c>
      <c r="H332" s="221">
        <f t="shared" si="21"/>
        <v>10.6774072704</v>
      </c>
      <c r="I332" s="222" t="s">
        <v>78</v>
      </c>
      <c r="J332" s="223">
        <v>18.33918</v>
      </c>
      <c r="K332" s="223">
        <v>26.25087</v>
      </c>
      <c r="L332" s="223">
        <v>19.33121</v>
      </c>
    </row>
    <row r="333" spans="2:12" ht="24">
      <c r="B333" s="2">
        <v>1</v>
      </c>
      <c r="C333" s="93">
        <v>22009</v>
      </c>
      <c r="D333" s="70">
        <v>211.7</v>
      </c>
      <c r="E333" s="70">
        <v>12.37</v>
      </c>
      <c r="F333" s="70">
        <f t="shared" si="19"/>
        <v>1.068768</v>
      </c>
      <c r="G333" s="70">
        <f t="shared" si="20"/>
        <v>4.444773333333333</v>
      </c>
      <c r="H333" s="70">
        <f t="shared" si="21"/>
        <v>4.750431505919999</v>
      </c>
      <c r="I333" s="170" t="s">
        <v>79</v>
      </c>
      <c r="J333" s="84">
        <v>0</v>
      </c>
      <c r="K333" s="84">
        <v>0</v>
      </c>
      <c r="L333" s="84">
        <v>13.33432</v>
      </c>
    </row>
    <row r="334" spans="2:14" ht="24">
      <c r="B334" s="2">
        <v>2</v>
      </c>
      <c r="C334" s="93">
        <v>22030</v>
      </c>
      <c r="D334" s="70">
        <v>211.56</v>
      </c>
      <c r="E334" s="70">
        <v>12.17</v>
      </c>
      <c r="F334" s="70">
        <f t="shared" si="19"/>
        <v>1.051488</v>
      </c>
      <c r="G334" s="70">
        <f t="shared" si="20"/>
        <v>5.819963333333334</v>
      </c>
      <c r="H334" s="70">
        <f t="shared" si="21"/>
        <v>6.119621605440001</v>
      </c>
      <c r="I334" s="170" t="s">
        <v>80</v>
      </c>
      <c r="J334" s="84">
        <v>6.82986</v>
      </c>
      <c r="K334" s="84">
        <v>5.07982</v>
      </c>
      <c r="L334" s="84">
        <v>5.55021</v>
      </c>
      <c r="N334" s="1" t="s">
        <v>151</v>
      </c>
    </row>
    <row r="335" spans="2:12" ht="24">
      <c r="B335" s="2">
        <v>3</v>
      </c>
      <c r="C335" s="93">
        <v>22044</v>
      </c>
      <c r="D335" s="70">
        <v>211.6</v>
      </c>
      <c r="E335" s="70">
        <v>5.43</v>
      </c>
      <c r="F335" s="70">
        <f t="shared" si="19"/>
        <v>0.469152</v>
      </c>
      <c r="G335" s="70">
        <f t="shared" si="20"/>
        <v>38.87929333333333</v>
      </c>
      <c r="H335" s="70">
        <f t="shared" si="21"/>
        <v>18.24029822592</v>
      </c>
      <c r="I335" s="97" t="s">
        <v>81</v>
      </c>
      <c r="J335" s="84">
        <v>31.7647</v>
      </c>
      <c r="K335" s="84">
        <v>50.25842</v>
      </c>
      <c r="L335" s="84">
        <v>34.61476</v>
      </c>
    </row>
    <row r="336" spans="2:12" ht="24">
      <c r="B336" s="2">
        <v>4</v>
      </c>
      <c r="C336" s="93">
        <v>22052</v>
      </c>
      <c r="D336" s="70">
        <v>211.78</v>
      </c>
      <c r="E336" s="70">
        <v>20.95</v>
      </c>
      <c r="F336" s="70">
        <f t="shared" si="19"/>
        <v>1.8100800000000001</v>
      </c>
      <c r="G336" s="70">
        <f t="shared" si="20"/>
        <v>348.4836833333333</v>
      </c>
      <c r="H336" s="70">
        <f t="shared" si="21"/>
        <v>630.783345528</v>
      </c>
      <c r="I336" s="2" t="s">
        <v>82</v>
      </c>
      <c r="J336" s="84">
        <v>325.7877</v>
      </c>
      <c r="K336" s="84">
        <v>391.63437</v>
      </c>
      <c r="L336" s="84">
        <v>328.02898</v>
      </c>
    </row>
    <row r="337" spans="2:12" ht="24">
      <c r="B337" s="2">
        <v>5</v>
      </c>
      <c r="C337" s="93">
        <v>22054</v>
      </c>
      <c r="D337" s="70">
        <v>212.15</v>
      </c>
      <c r="E337" s="70">
        <v>57.42</v>
      </c>
      <c r="F337" s="70">
        <f t="shared" si="19"/>
        <v>4.961088</v>
      </c>
      <c r="G337" s="70">
        <f t="shared" si="20"/>
        <v>292.82004666666666</v>
      </c>
      <c r="H337" s="70">
        <f t="shared" si="21"/>
        <v>1452.70601967744</v>
      </c>
      <c r="I337" s="2" t="s">
        <v>83</v>
      </c>
      <c r="J337" s="84">
        <v>289.80191</v>
      </c>
      <c r="K337" s="84">
        <v>293.56417</v>
      </c>
      <c r="L337" s="84">
        <v>295.09406</v>
      </c>
    </row>
    <row r="338" spans="2:13" ht="24">
      <c r="B338" s="2">
        <v>6</v>
      </c>
      <c r="C338" s="93">
        <v>22074</v>
      </c>
      <c r="D338" s="70">
        <v>211.7</v>
      </c>
      <c r="E338" s="70">
        <v>16.68</v>
      </c>
      <c r="F338" s="70">
        <f t="shared" si="19"/>
        <v>1.441152</v>
      </c>
      <c r="G338" s="70">
        <f t="shared" si="20"/>
        <v>74.30611666666665</v>
      </c>
      <c r="H338" s="70">
        <f t="shared" si="21"/>
        <v>107.08640864639997</v>
      </c>
      <c r="I338" s="2" t="s">
        <v>84</v>
      </c>
      <c r="J338" s="84">
        <v>68.36672</v>
      </c>
      <c r="K338" s="84">
        <v>80.5426</v>
      </c>
      <c r="L338" s="84">
        <v>74.00903</v>
      </c>
      <c r="M338" s="1" t="s">
        <v>150</v>
      </c>
    </row>
    <row r="339" spans="2:12" ht="24">
      <c r="B339" s="2">
        <v>7</v>
      </c>
      <c r="C339" s="93">
        <v>22079</v>
      </c>
      <c r="D339" s="70">
        <v>211.75</v>
      </c>
      <c r="E339" s="70">
        <v>19.65</v>
      </c>
      <c r="F339" s="70">
        <f t="shared" si="19"/>
        <v>1.69776</v>
      </c>
      <c r="G339" s="70">
        <f t="shared" si="20"/>
        <v>150.01166333333333</v>
      </c>
      <c r="H339" s="70">
        <f t="shared" si="21"/>
        <v>254.68380154079998</v>
      </c>
      <c r="I339" s="2" t="s">
        <v>85</v>
      </c>
      <c r="J339" s="84">
        <v>149.3443</v>
      </c>
      <c r="K339" s="84">
        <v>134.73913</v>
      </c>
      <c r="L339" s="84">
        <v>165.95156</v>
      </c>
    </row>
    <row r="340" spans="2:12" ht="24">
      <c r="B340" s="2">
        <v>8</v>
      </c>
      <c r="C340" s="93">
        <v>22087</v>
      </c>
      <c r="D340" s="70">
        <v>211.87</v>
      </c>
      <c r="E340" s="70">
        <v>30.3</v>
      </c>
      <c r="F340" s="70">
        <f t="shared" si="19"/>
        <v>2.6179200000000002</v>
      </c>
      <c r="G340" s="70">
        <f t="shared" si="20"/>
        <v>86.44065333333333</v>
      </c>
      <c r="H340" s="70">
        <f t="shared" si="21"/>
        <v>226.2947151744</v>
      </c>
      <c r="I340" s="2" t="s">
        <v>86</v>
      </c>
      <c r="J340" s="84">
        <v>93.87539</v>
      </c>
      <c r="K340" s="84">
        <v>78.3681</v>
      </c>
      <c r="L340" s="84">
        <v>87.07847</v>
      </c>
    </row>
    <row r="341" spans="2:12" ht="24">
      <c r="B341" s="2">
        <v>9</v>
      </c>
      <c r="C341" s="93">
        <v>22100</v>
      </c>
      <c r="D341" s="70">
        <v>211.9</v>
      </c>
      <c r="E341" s="70">
        <v>36.44</v>
      </c>
      <c r="F341" s="70">
        <f t="shared" si="19"/>
        <v>3.148416</v>
      </c>
      <c r="G341" s="70">
        <f t="shared" si="20"/>
        <v>72.03161999999999</v>
      </c>
      <c r="H341" s="70">
        <f t="shared" si="21"/>
        <v>226.78550491391997</v>
      </c>
      <c r="I341" s="2" t="s">
        <v>87</v>
      </c>
      <c r="J341" s="84">
        <v>93.94163</v>
      </c>
      <c r="K341" s="84">
        <v>68.0776</v>
      </c>
      <c r="L341" s="84">
        <v>54.07563</v>
      </c>
    </row>
    <row r="342" spans="2:12" ht="24">
      <c r="B342" s="2">
        <v>10</v>
      </c>
      <c r="C342" s="93">
        <v>22111</v>
      </c>
      <c r="D342" s="70">
        <v>213.1</v>
      </c>
      <c r="E342" s="70">
        <v>158.57</v>
      </c>
      <c r="F342" s="70">
        <f t="shared" si="19"/>
        <v>13.700448</v>
      </c>
      <c r="G342" s="70">
        <f t="shared" si="20"/>
        <v>462.18893</v>
      </c>
      <c r="H342" s="70">
        <f t="shared" si="21"/>
        <v>6332.19540164064</v>
      </c>
      <c r="I342" s="2" t="s">
        <v>88</v>
      </c>
      <c r="J342" s="84">
        <v>456.85279</v>
      </c>
      <c r="K342" s="84">
        <v>464.62735</v>
      </c>
      <c r="L342" s="84">
        <v>465.08665</v>
      </c>
    </row>
    <row r="343" spans="2:12" ht="24">
      <c r="B343" s="2">
        <v>11</v>
      </c>
      <c r="C343" s="93">
        <v>22115</v>
      </c>
      <c r="D343" s="70">
        <v>217.51</v>
      </c>
      <c r="E343" s="70">
        <v>570.29</v>
      </c>
      <c r="F343" s="70">
        <f t="shared" si="19"/>
        <v>49.273056</v>
      </c>
      <c r="G343" s="70">
        <f t="shared" si="20"/>
        <v>1018.5700666666667</v>
      </c>
      <c r="H343" s="70">
        <f t="shared" si="21"/>
        <v>50188.0599347904</v>
      </c>
      <c r="I343" s="2" t="s">
        <v>89</v>
      </c>
      <c r="J343" s="84">
        <v>894.50979</v>
      </c>
      <c r="K343" s="84">
        <v>1258.74126</v>
      </c>
      <c r="L343" s="84">
        <v>902.45915</v>
      </c>
    </row>
    <row r="344" spans="2:12" ht="24">
      <c r="B344" s="2">
        <v>12</v>
      </c>
      <c r="C344" s="93">
        <v>22135</v>
      </c>
      <c r="D344" s="70">
        <v>214.87</v>
      </c>
      <c r="E344" s="70">
        <v>320.93</v>
      </c>
      <c r="F344" s="70">
        <f t="shared" si="19"/>
        <v>27.728352</v>
      </c>
      <c r="G344" s="70">
        <f t="shared" si="20"/>
        <v>558.6583466666666</v>
      </c>
      <c r="H344" s="70">
        <f t="shared" si="21"/>
        <v>15490.67528411136</v>
      </c>
      <c r="I344" s="2" t="s">
        <v>90</v>
      </c>
      <c r="J344" s="84">
        <v>585.27581</v>
      </c>
      <c r="K344" s="84">
        <v>512.48717</v>
      </c>
      <c r="L344" s="84">
        <v>578.21206</v>
      </c>
    </row>
    <row r="345" spans="2:12" ht="24">
      <c r="B345" s="2">
        <v>13</v>
      </c>
      <c r="C345" s="93">
        <v>22142</v>
      </c>
      <c r="D345" s="70">
        <v>212.5</v>
      </c>
      <c r="E345" s="70">
        <v>90.42</v>
      </c>
      <c r="F345" s="70">
        <f t="shared" si="19"/>
        <v>7.812288000000001</v>
      </c>
      <c r="G345" s="70">
        <f t="shared" si="20"/>
        <v>464.9455433333333</v>
      </c>
      <c r="H345" s="70">
        <f t="shared" si="21"/>
        <v>3632.28848883648</v>
      </c>
      <c r="I345" s="2" t="s">
        <v>91</v>
      </c>
      <c r="J345" s="84">
        <v>352.60263</v>
      </c>
      <c r="K345" s="84">
        <v>569.59442</v>
      </c>
      <c r="L345" s="84">
        <v>472.63958</v>
      </c>
    </row>
    <row r="346" spans="2:12" ht="24">
      <c r="B346" s="2">
        <v>14</v>
      </c>
      <c r="C346" s="93">
        <v>22154</v>
      </c>
      <c r="D346" s="70">
        <v>216.42</v>
      </c>
      <c r="E346" s="70">
        <v>547.06</v>
      </c>
      <c r="F346" s="70">
        <f t="shared" si="19"/>
        <v>47.265983999999996</v>
      </c>
      <c r="G346" s="70">
        <f t="shared" si="20"/>
        <v>662.7615466666666</v>
      </c>
      <c r="H346" s="70">
        <f t="shared" si="21"/>
        <v>31326.076660561914</v>
      </c>
      <c r="I346" s="2" t="s">
        <v>92</v>
      </c>
      <c r="J346" s="84">
        <v>534.90893</v>
      </c>
      <c r="K346" s="84">
        <v>639.15226</v>
      </c>
      <c r="L346" s="84">
        <v>814.22345</v>
      </c>
    </row>
    <row r="347" spans="2:12" ht="24">
      <c r="B347" s="2">
        <v>15</v>
      </c>
      <c r="C347" s="93">
        <v>22163</v>
      </c>
      <c r="D347" s="70">
        <v>214.12</v>
      </c>
      <c r="E347" s="70">
        <v>268.09</v>
      </c>
      <c r="F347" s="70">
        <f t="shared" si="19"/>
        <v>23.162976</v>
      </c>
      <c r="G347" s="70">
        <f t="shared" si="20"/>
        <v>486.96030333333334</v>
      </c>
      <c r="H347" s="70">
        <f t="shared" si="21"/>
        <v>11279.44981906272</v>
      </c>
      <c r="I347" s="2" t="s">
        <v>93</v>
      </c>
      <c r="J347" s="84">
        <v>507.63618</v>
      </c>
      <c r="K347" s="84">
        <v>515.99246</v>
      </c>
      <c r="L347" s="84">
        <v>437.25227</v>
      </c>
    </row>
    <row r="348" spans="2:12" ht="24">
      <c r="B348" s="2">
        <v>16</v>
      </c>
      <c r="C348" s="93">
        <v>22171</v>
      </c>
      <c r="D348" s="70">
        <v>213.81</v>
      </c>
      <c r="E348" s="70">
        <v>240.12</v>
      </c>
      <c r="F348" s="70">
        <f t="shared" si="19"/>
        <v>20.746368</v>
      </c>
      <c r="G348" s="70">
        <f t="shared" si="20"/>
        <v>332.9857</v>
      </c>
      <c r="H348" s="70">
        <f t="shared" si="21"/>
        <v>6908.2438709376</v>
      </c>
      <c r="I348" s="2" t="s">
        <v>94</v>
      </c>
      <c r="J348" s="84">
        <v>310.54717</v>
      </c>
      <c r="K348" s="84">
        <v>325.3398</v>
      </c>
      <c r="L348" s="84">
        <v>363.07013</v>
      </c>
    </row>
    <row r="349" spans="2:12" ht="24">
      <c r="B349" s="2">
        <v>17</v>
      </c>
      <c r="C349" s="93">
        <v>22179</v>
      </c>
      <c r="D349" s="70">
        <v>212.78</v>
      </c>
      <c r="E349" s="70">
        <v>135.12</v>
      </c>
      <c r="F349" s="70">
        <f t="shared" si="19"/>
        <v>11.674368000000001</v>
      </c>
      <c r="G349" s="70">
        <f t="shared" si="20"/>
        <v>150.11043333333336</v>
      </c>
      <c r="H349" s="70">
        <f t="shared" si="21"/>
        <v>1752.4444393728006</v>
      </c>
      <c r="I349" s="2" t="s">
        <v>95</v>
      </c>
      <c r="J349" s="84">
        <v>143.91274</v>
      </c>
      <c r="K349" s="84">
        <v>145.03756</v>
      </c>
      <c r="L349" s="84">
        <v>161.381</v>
      </c>
    </row>
    <row r="350" spans="2:12" ht="24">
      <c r="B350" s="2">
        <v>18</v>
      </c>
      <c r="C350" s="93">
        <v>22192</v>
      </c>
      <c r="D350" s="70">
        <v>212.55</v>
      </c>
      <c r="E350" s="70">
        <v>106.3</v>
      </c>
      <c r="F350" s="70">
        <f t="shared" si="19"/>
        <v>9.18432</v>
      </c>
      <c r="G350" s="70">
        <f t="shared" si="20"/>
        <v>79.16496</v>
      </c>
      <c r="H350" s="70">
        <f t="shared" si="21"/>
        <v>727.0763254271999</v>
      </c>
      <c r="I350" s="2" t="s">
        <v>96</v>
      </c>
      <c r="J350" s="84">
        <v>92.77947</v>
      </c>
      <c r="K350" s="84">
        <v>67.59657</v>
      </c>
      <c r="L350" s="84">
        <v>77.11884</v>
      </c>
    </row>
    <row r="351" spans="2:12" ht="24">
      <c r="B351" s="2">
        <v>19</v>
      </c>
      <c r="C351" s="93">
        <v>22208</v>
      </c>
      <c r="D351" s="70">
        <v>212.44</v>
      </c>
      <c r="E351" s="70">
        <v>95.13</v>
      </c>
      <c r="F351" s="70">
        <f t="shared" si="19"/>
        <v>8.219232</v>
      </c>
      <c r="G351" s="70">
        <f t="shared" si="20"/>
        <v>45.650679999999994</v>
      </c>
      <c r="H351" s="70">
        <f t="shared" si="21"/>
        <v>375.2135298777599</v>
      </c>
      <c r="I351" s="2" t="s">
        <v>97</v>
      </c>
      <c r="J351" s="84">
        <v>43.4892</v>
      </c>
      <c r="K351" s="84">
        <v>57.84108</v>
      </c>
      <c r="L351" s="84">
        <v>35.62176</v>
      </c>
    </row>
    <row r="352" spans="2:12" ht="24">
      <c r="B352" s="2">
        <v>20</v>
      </c>
      <c r="C352" s="93">
        <v>22214</v>
      </c>
      <c r="D352" s="70">
        <v>212.41</v>
      </c>
      <c r="E352" s="70">
        <v>86.74</v>
      </c>
      <c r="F352" s="70">
        <f t="shared" si="19"/>
        <v>7.494336</v>
      </c>
      <c r="G352" s="70">
        <f t="shared" si="20"/>
        <v>194.33345666666665</v>
      </c>
      <c r="H352" s="70">
        <f t="shared" si="21"/>
        <v>1456.4002203014397</v>
      </c>
      <c r="I352" s="2" t="s">
        <v>98</v>
      </c>
      <c r="J352" s="84">
        <v>198.55913</v>
      </c>
      <c r="K352" s="84">
        <v>184.54871</v>
      </c>
      <c r="L352" s="84">
        <v>199.89253</v>
      </c>
    </row>
    <row r="353" spans="2:12" ht="24">
      <c r="B353" s="2">
        <v>21</v>
      </c>
      <c r="C353" s="93">
        <v>22228</v>
      </c>
      <c r="D353" s="70">
        <v>212.05</v>
      </c>
      <c r="E353" s="70">
        <v>54.47</v>
      </c>
      <c r="F353" s="70">
        <f t="shared" si="19"/>
        <v>4.706208</v>
      </c>
      <c r="G353" s="70">
        <f t="shared" si="20"/>
        <v>49.64612333333333</v>
      </c>
      <c r="H353" s="70">
        <f t="shared" si="21"/>
        <v>233.64498280031998</v>
      </c>
      <c r="I353" s="2" t="s">
        <v>99</v>
      </c>
      <c r="J353" s="84">
        <v>33.3565</v>
      </c>
      <c r="K353" s="84">
        <v>42.80852</v>
      </c>
      <c r="L353" s="84">
        <v>72.77335</v>
      </c>
    </row>
    <row r="354" spans="2:12" ht="24">
      <c r="B354" s="2">
        <v>22</v>
      </c>
      <c r="C354" s="93">
        <v>22247</v>
      </c>
      <c r="D354" s="70">
        <v>211.9</v>
      </c>
      <c r="E354" s="70">
        <v>33.38</v>
      </c>
      <c r="F354" s="70">
        <f t="shared" si="19"/>
        <v>2.8840320000000004</v>
      </c>
      <c r="G354" s="70">
        <f t="shared" si="20"/>
        <v>29.030379999999997</v>
      </c>
      <c r="H354" s="70">
        <f t="shared" si="21"/>
        <v>83.72454489216</v>
      </c>
      <c r="I354" s="2" t="s">
        <v>100</v>
      </c>
      <c r="J354" s="84">
        <v>35.64211</v>
      </c>
      <c r="K354" s="84">
        <v>17.52608</v>
      </c>
      <c r="L354" s="84">
        <v>33.92295</v>
      </c>
    </row>
    <row r="355" spans="2:12" ht="24">
      <c r="B355" s="2">
        <v>23</v>
      </c>
      <c r="C355" s="93">
        <v>22254</v>
      </c>
      <c r="D355" s="70">
        <v>211.87</v>
      </c>
      <c r="E355" s="70">
        <v>27.94</v>
      </c>
      <c r="F355" s="70">
        <f t="shared" si="19"/>
        <v>2.414016</v>
      </c>
      <c r="G355" s="70">
        <f t="shared" si="20"/>
        <v>37.35405333333333</v>
      </c>
      <c r="H355" s="70">
        <f t="shared" si="21"/>
        <v>90.17328241152</v>
      </c>
      <c r="I355" s="2" t="s">
        <v>101</v>
      </c>
      <c r="J355" s="84">
        <v>38.42962</v>
      </c>
      <c r="K355" s="84">
        <v>27.55811</v>
      </c>
      <c r="L355" s="84">
        <v>46.07443</v>
      </c>
    </row>
    <row r="356" spans="2:12" ht="24">
      <c r="B356" s="2">
        <v>24</v>
      </c>
      <c r="C356" s="93">
        <v>22263</v>
      </c>
      <c r="D356" s="70">
        <v>211.89</v>
      </c>
      <c r="E356" s="70">
        <v>25.53</v>
      </c>
      <c r="F356" s="70">
        <f t="shared" si="19"/>
        <v>2.205792</v>
      </c>
      <c r="G356" s="70">
        <f t="shared" si="20"/>
        <v>38.596560000000004</v>
      </c>
      <c r="H356" s="70">
        <f t="shared" si="21"/>
        <v>85.13598327552002</v>
      </c>
      <c r="I356" s="2" t="s">
        <v>76</v>
      </c>
      <c r="J356" s="84">
        <v>36.43556</v>
      </c>
      <c r="K356" s="84">
        <v>43.19853</v>
      </c>
      <c r="L356" s="84">
        <v>36.15559</v>
      </c>
    </row>
    <row r="357" spans="2:12" ht="24">
      <c r="B357" s="2">
        <v>25</v>
      </c>
      <c r="C357" s="93">
        <v>22275</v>
      </c>
      <c r="D357" s="70">
        <v>211.87</v>
      </c>
      <c r="E357" s="70">
        <v>17.77</v>
      </c>
      <c r="F357" s="70">
        <f t="shared" si="19"/>
        <v>1.535328</v>
      </c>
      <c r="G357" s="70">
        <f t="shared" si="20"/>
        <v>43.05278333333333</v>
      </c>
      <c r="H357" s="70">
        <f t="shared" si="21"/>
        <v>66.10014372959999</v>
      </c>
      <c r="I357" s="2" t="s">
        <v>77</v>
      </c>
      <c r="J357" s="84">
        <v>32.92797</v>
      </c>
      <c r="K357" s="84">
        <v>59.5864</v>
      </c>
      <c r="L357" s="84">
        <v>36.64398</v>
      </c>
    </row>
    <row r="358" spans="2:12" ht="24">
      <c r="B358" s="2">
        <v>26</v>
      </c>
      <c r="C358" s="93">
        <v>22289</v>
      </c>
      <c r="D358" s="70">
        <v>211.75</v>
      </c>
      <c r="E358" s="70">
        <v>27.28</v>
      </c>
      <c r="F358" s="70">
        <f t="shared" si="19"/>
        <v>2.3569920000000004</v>
      </c>
      <c r="G358" s="70">
        <f t="shared" si="20"/>
        <v>6.701913333333334</v>
      </c>
      <c r="H358" s="70">
        <f t="shared" si="21"/>
        <v>15.796356111360003</v>
      </c>
      <c r="I358" s="2" t="s">
        <v>78</v>
      </c>
      <c r="J358" s="84">
        <v>0</v>
      </c>
      <c r="K358" s="84">
        <v>0</v>
      </c>
      <c r="L358" s="84">
        <v>20.10574</v>
      </c>
    </row>
    <row r="359" spans="2:12" ht="24">
      <c r="B359" s="2">
        <v>27</v>
      </c>
      <c r="C359" s="93">
        <v>21946</v>
      </c>
      <c r="D359" s="70">
        <v>211.69</v>
      </c>
      <c r="E359" s="70">
        <v>13.62</v>
      </c>
      <c r="F359" s="70">
        <f t="shared" si="19"/>
        <v>1.176768</v>
      </c>
      <c r="G359" s="70">
        <f t="shared" si="20"/>
        <v>7.359206666666668</v>
      </c>
      <c r="H359" s="70">
        <f t="shared" si="21"/>
        <v>8.660078910720001</v>
      </c>
      <c r="I359" s="2" t="s">
        <v>102</v>
      </c>
      <c r="J359" s="84">
        <v>8.07187</v>
      </c>
      <c r="K359" s="84">
        <v>8.16008</v>
      </c>
      <c r="L359" s="84">
        <v>5.84567</v>
      </c>
    </row>
    <row r="360" spans="2:12" ht="24">
      <c r="B360" s="2">
        <v>28</v>
      </c>
      <c r="C360" s="93">
        <v>22319</v>
      </c>
      <c r="D360" s="70">
        <v>211.65</v>
      </c>
      <c r="E360" s="70">
        <v>11.41</v>
      </c>
      <c r="F360" s="70">
        <f t="shared" si="19"/>
        <v>0.985824</v>
      </c>
      <c r="G360" s="70">
        <f t="shared" si="20"/>
        <v>30.92007666666667</v>
      </c>
      <c r="H360" s="70">
        <f t="shared" si="21"/>
        <v>30.481753659840006</v>
      </c>
      <c r="I360" s="2" t="s">
        <v>103</v>
      </c>
      <c r="J360" s="84">
        <v>19.10828</v>
      </c>
      <c r="K360" s="84">
        <v>29.26904</v>
      </c>
      <c r="L360" s="84">
        <v>44.38291</v>
      </c>
    </row>
    <row r="361" spans="2:12" ht="24">
      <c r="B361" s="2">
        <v>29</v>
      </c>
      <c r="C361" s="93">
        <v>22331</v>
      </c>
      <c r="D361" s="70">
        <v>211.61</v>
      </c>
      <c r="E361" s="70">
        <v>10.67</v>
      </c>
      <c r="F361" s="70">
        <f t="shared" si="19"/>
        <v>0.921888</v>
      </c>
      <c r="G361" s="70">
        <f t="shared" si="20"/>
        <v>31.408786666666668</v>
      </c>
      <c r="H361" s="70">
        <f t="shared" si="21"/>
        <v>28.955383522560002</v>
      </c>
      <c r="I361" s="2" t="s">
        <v>104</v>
      </c>
      <c r="J361" s="84">
        <v>24.79689</v>
      </c>
      <c r="K361" s="84">
        <v>21.777</v>
      </c>
      <c r="L361" s="84">
        <v>47.65247</v>
      </c>
    </row>
    <row r="362" spans="2:9" ht="24">
      <c r="B362" s="2">
        <v>30</v>
      </c>
      <c r="C362" s="93">
        <v>22345</v>
      </c>
      <c r="D362" s="70">
        <v>211.59</v>
      </c>
      <c r="E362" s="70">
        <v>9.25</v>
      </c>
      <c r="F362" s="70">
        <f t="shared" si="19"/>
        <v>0.7992</v>
      </c>
      <c r="I362" s="2" t="s">
        <v>105</v>
      </c>
    </row>
    <row r="363" spans="2:12" s="224" customFormat="1" ht="24.75" thickBot="1">
      <c r="B363" s="219">
        <v>31</v>
      </c>
      <c r="C363" s="220">
        <v>22367</v>
      </c>
      <c r="D363" s="221">
        <v>211.52</v>
      </c>
      <c r="E363" s="221">
        <v>8.42</v>
      </c>
      <c r="F363" s="221">
        <f t="shared" si="19"/>
        <v>0.727488</v>
      </c>
      <c r="G363" s="221"/>
      <c r="H363" s="221"/>
      <c r="I363" s="219" t="s">
        <v>107</v>
      </c>
      <c r="J363" s="223"/>
      <c r="K363" s="223"/>
      <c r="L363" s="223"/>
    </row>
    <row r="364" spans="2:9" ht="24">
      <c r="B364" s="2">
        <v>1</v>
      </c>
      <c r="C364" s="93">
        <v>22373</v>
      </c>
      <c r="D364" s="70">
        <v>211.63</v>
      </c>
      <c r="E364" s="70">
        <v>10.57</v>
      </c>
      <c r="F364" s="70">
        <f t="shared" si="19"/>
        <v>0.9132480000000001</v>
      </c>
      <c r="I364" s="170" t="s">
        <v>79</v>
      </c>
    </row>
    <row r="365" spans="2:9" ht="24">
      <c r="B365" s="2">
        <v>2</v>
      </c>
      <c r="C365" s="93">
        <v>22390</v>
      </c>
      <c r="D365" s="70">
        <v>211.79</v>
      </c>
      <c r="E365" s="70">
        <v>24.01</v>
      </c>
      <c r="F365" s="70">
        <f t="shared" si="19"/>
        <v>2.0744640000000003</v>
      </c>
      <c r="I365" s="170" t="s">
        <v>80</v>
      </c>
    </row>
    <row r="366" spans="2:9" ht="24">
      <c r="B366" s="2">
        <v>3</v>
      </c>
      <c r="I366" s="97" t="s">
        <v>81</v>
      </c>
    </row>
    <row r="367" spans="2:9" ht="24">
      <c r="B367" s="2">
        <v>4</v>
      </c>
      <c r="I367" s="2" t="s">
        <v>82</v>
      </c>
    </row>
    <row r="368" spans="2:9" ht="24">
      <c r="B368" s="2">
        <v>5</v>
      </c>
      <c r="I368" s="2" t="s">
        <v>83</v>
      </c>
    </row>
    <row r="369" spans="2:9" ht="24">
      <c r="B369" s="2">
        <v>6</v>
      </c>
      <c r="I369" s="2" t="s">
        <v>84</v>
      </c>
    </row>
    <row r="370" spans="2:9" ht="24">
      <c r="B370" s="2">
        <v>7</v>
      </c>
      <c r="I370" s="2" t="s">
        <v>85</v>
      </c>
    </row>
    <row r="371" spans="2:9" ht="24">
      <c r="B371" s="2">
        <v>8</v>
      </c>
      <c r="I371" s="2" t="s">
        <v>86</v>
      </c>
    </row>
    <row r="372" spans="2:9" ht="24">
      <c r="B372" s="2">
        <v>9</v>
      </c>
      <c r="I372" s="2" t="s">
        <v>87</v>
      </c>
    </row>
    <row r="373" spans="2:9" ht="24">
      <c r="B373" s="2">
        <v>10</v>
      </c>
      <c r="I373" s="2" t="s">
        <v>88</v>
      </c>
    </row>
    <row r="374" spans="2:9" ht="24">
      <c r="B374" s="2">
        <v>11</v>
      </c>
      <c r="I374" s="2" t="s">
        <v>89</v>
      </c>
    </row>
    <row r="375" spans="2:9" ht="24">
      <c r="B375" s="2">
        <v>12</v>
      </c>
      <c r="I375" s="2" t="s">
        <v>90</v>
      </c>
    </row>
    <row r="376" spans="2:9" ht="24">
      <c r="B376" s="2">
        <v>13</v>
      </c>
      <c r="I376" s="2" t="s">
        <v>91</v>
      </c>
    </row>
    <row r="377" spans="2:9" ht="24">
      <c r="B377" s="2">
        <v>14</v>
      </c>
      <c r="I377" s="2" t="s">
        <v>92</v>
      </c>
    </row>
    <row r="378" spans="2:9" ht="24">
      <c r="B378" s="2">
        <v>15</v>
      </c>
      <c r="I378" s="2" t="s">
        <v>93</v>
      </c>
    </row>
    <row r="379" spans="2:9" ht="24">
      <c r="B379" s="2">
        <v>16</v>
      </c>
      <c r="I379" s="2" t="s">
        <v>94</v>
      </c>
    </row>
    <row r="380" spans="2:9" ht="24">
      <c r="B380" s="2">
        <v>17</v>
      </c>
      <c r="I380" s="2" t="s">
        <v>95</v>
      </c>
    </row>
    <row r="381" spans="2:9" ht="24">
      <c r="B381" s="2">
        <v>18</v>
      </c>
      <c r="I381" s="2" t="s">
        <v>96</v>
      </c>
    </row>
    <row r="382" spans="2:9" ht="24">
      <c r="B382" s="2">
        <v>19</v>
      </c>
      <c r="I382" s="2" t="s">
        <v>97</v>
      </c>
    </row>
    <row r="383" spans="2:9" ht="24">
      <c r="B383" s="2">
        <v>20</v>
      </c>
      <c r="I383" s="2" t="s">
        <v>98</v>
      </c>
    </row>
    <row r="384" spans="2:9" ht="24">
      <c r="B384" s="2">
        <v>21</v>
      </c>
      <c r="I384" s="2" t="s">
        <v>99</v>
      </c>
    </row>
    <row r="385" spans="2:9" ht="24">
      <c r="B385" s="2">
        <v>22</v>
      </c>
      <c r="I385" s="2" t="s">
        <v>100</v>
      </c>
    </row>
    <row r="386" spans="2:9" ht="24">
      <c r="B386" s="2">
        <v>23</v>
      </c>
      <c r="I386" s="2" t="s">
        <v>101</v>
      </c>
    </row>
    <row r="387" spans="2:9" ht="24">
      <c r="B387" s="2">
        <v>24</v>
      </c>
      <c r="I387" s="2" t="s">
        <v>76</v>
      </c>
    </row>
    <row r="388" spans="2:9" ht="24">
      <c r="B388" s="2">
        <v>25</v>
      </c>
      <c r="I388" s="2" t="s">
        <v>77</v>
      </c>
    </row>
    <row r="389" spans="2:9" ht="24">
      <c r="B389" s="2">
        <v>26</v>
      </c>
      <c r="I389" s="2" t="s">
        <v>78</v>
      </c>
    </row>
    <row r="390" spans="2:9" ht="24">
      <c r="B390" s="2">
        <v>27</v>
      </c>
      <c r="I390" s="2" t="s">
        <v>102</v>
      </c>
    </row>
    <row r="391" spans="2:9" ht="24">
      <c r="B391" s="2">
        <v>28</v>
      </c>
      <c r="I391" s="2" t="s">
        <v>103</v>
      </c>
    </row>
    <row r="392" spans="2:9" ht="24">
      <c r="B392" s="2">
        <v>29</v>
      </c>
      <c r="I392" s="2" t="s">
        <v>104</v>
      </c>
    </row>
    <row r="393" spans="2:9" ht="24">
      <c r="B393" s="2">
        <v>30</v>
      </c>
      <c r="I393" s="2" t="s">
        <v>105</v>
      </c>
    </row>
    <row r="394" spans="2:9" ht="24.75" thickBot="1">
      <c r="B394" s="219">
        <v>31</v>
      </c>
      <c r="I394" s="219" t="s">
        <v>107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6">
      <selection activeCell="Q32" sqref="Q32"/>
    </sheetView>
  </sheetViews>
  <sheetFormatPr defaultColWidth="9.140625" defaultRowHeight="23.25"/>
  <cols>
    <col min="1" max="1" width="9.8515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12" width="9.421875" style="37" bestFit="1" customWidth="1"/>
    <col min="13" max="16384" width="9.140625" style="37" customWidth="1"/>
  </cols>
  <sheetData>
    <row r="1" spans="1:12" s="13" customFormat="1" ht="21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3" customFormat="1" ht="21" customHeight="1">
      <c r="A2" s="263" t="s">
        <v>182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13" customFormat="1" ht="21" customHeight="1">
      <c r="A3" s="266" t="s">
        <v>155</v>
      </c>
      <c r="B3" s="266"/>
      <c r="C3" s="266"/>
      <c r="D3" s="267" t="s">
        <v>41</v>
      </c>
      <c r="E3" s="267"/>
      <c r="F3" s="267"/>
      <c r="G3" s="268" t="s">
        <v>42</v>
      </c>
      <c r="H3" s="268"/>
      <c r="I3" s="268"/>
      <c r="J3" s="278" t="s">
        <v>156</v>
      </c>
      <c r="K3" s="278"/>
      <c r="L3" s="278"/>
    </row>
    <row r="4" spans="1:12" s="13" customFormat="1" ht="21" customHeight="1">
      <c r="A4" s="272" t="s">
        <v>43</v>
      </c>
      <c r="B4" s="272"/>
      <c r="C4" s="272"/>
      <c r="D4" s="273" t="s">
        <v>44</v>
      </c>
      <c r="E4" s="274"/>
      <c r="F4" s="274"/>
      <c r="G4" s="268" t="s">
        <v>143</v>
      </c>
      <c r="H4" s="268"/>
      <c r="I4" s="268"/>
      <c r="J4" s="278" t="s">
        <v>22</v>
      </c>
      <c r="K4" s="278"/>
      <c r="L4" s="278"/>
    </row>
    <row r="5" spans="1:12" s="13" customFormat="1" ht="45" customHeight="1">
      <c r="A5" s="269" t="s">
        <v>4</v>
      </c>
      <c r="B5" s="14" t="s">
        <v>5</v>
      </c>
      <c r="C5" s="270" t="s">
        <v>6</v>
      </c>
      <c r="D5" s="270"/>
      <c r="E5" s="15" t="s">
        <v>7</v>
      </c>
      <c r="F5" s="16" t="s">
        <v>8</v>
      </c>
      <c r="G5" s="279" t="s">
        <v>23</v>
      </c>
      <c r="H5" s="271" t="s">
        <v>24</v>
      </c>
      <c r="I5" s="275" t="s">
        <v>25</v>
      </c>
      <c r="J5" s="277" t="s">
        <v>26</v>
      </c>
      <c r="K5" s="277"/>
      <c r="L5" s="277"/>
    </row>
    <row r="6" spans="1:12" s="13" customFormat="1" ht="42" customHeight="1">
      <c r="A6" s="269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80"/>
      <c r="H6" s="271"/>
      <c r="I6" s="276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10">
        <v>241520</v>
      </c>
      <c r="B8" s="211">
        <v>184.11</v>
      </c>
      <c r="C8" s="211">
        <v>13.48</v>
      </c>
      <c r="D8" s="212">
        <f>C8*0.0864</f>
        <v>1.1646720000000002</v>
      </c>
      <c r="E8" s="212">
        <f>SUM(J8:L8)/3</f>
        <v>32.45520333333334</v>
      </c>
      <c r="F8" s="212">
        <f aca="true" t="shared" si="0" ref="F8:F24">E8*D8</f>
        <v>37.79966657664001</v>
      </c>
      <c r="G8" s="213" t="s">
        <v>79</v>
      </c>
      <c r="H8" s="214">
        <v>1</v>
      </c>
      <c r="I8" s="215">
        <f>+A8</f>
        <v>241520</v>
      </c>
      <c r="J8" s="216">
        <v>20.29096</v>
      </c>
      <c r="K8" s="216">
        <v>36.12361</v>
      </c>
      <c r="L8" s="216">
        <v>40.95104</v>
      </c>
    </row>
    <row r="9" spans="1:12" s="35" customFormat="1" ht="16.5" customHeight="1">
      <c r="A9" s="210">
        <v>241537</v>
      </c>
      <c r="B9" s="211">
        <v>184.64</v>
      </c>
      <c r="C9" s="211">
        <v>39.12</v>
      </c>
      <c r="D9" s="212">
        <f aca="true" t="shared" si="1" ref="D9:D33">C9*0.0864</f>
        <v>3.379968</v>
      </c>
      <c r="E9" s="212">
        <f>SUM(J9:L9)/3</f>
        <v>95.38225333333332</v>
      </c>
      <c r="F9" s="212">
        <f t="shared" si="0"/>
        <v>322.38896403455993</v>
      </c>
      <c r="G9" s="213" t="s">
        <v>80</v>
      </c>
      <c r="H9" s="214">
        <f aca="true" t="shared" si="2" ref="H9:H24">+H8+1</f>
        <v>2</v>
      </c>
      <c r="I9" s="215">
        <f>+A9</f>
        <v>241537</v>
      </c>
      <c r="J9" s="216">
        <v>96.04314</v>
      </c>
      <c r="K9" s="216">
        <v>105.97121</v>
      </c>
      <c r="L9" s="216">
        <v>84.13241</v>
      </c>
    </row>
    <row r="10" spans="1:13" s="35" customFormat="1" ht="16.5" customHeight="1">
      <c r="A10" s="210">
        <v>241551</v>
      </c>
      <c r="B10" s="211">
        <v>184.36</v>
      </c>
      <c r="C10" s="211">
        <v>21.83</v>
      </c>
      <c r="D10" s="212">
        <f t="shared" si="1"/>
        <v>1.886112</v>
      </c>
      <c r="E10" s="212">
        <f aca="true" t="shared" si="3" ref="E10:E24">SUM(J10:L10)/3</f>
        <v>40.97535</v>
      </c>
      <c r="F10" s="212">
        <f t="shared" si="0"/>
        <v>77.2840993392</v>
      </c>
      <c r="G10" s="213" t="s">
        <v>81</v>
      </c>
      <c r="H10" s="214">
        <f t="shared" si="2"/>
        <v>3</v>
      </c>
      <c r="I10" s="215">
        <f aca="true" t="shared" si="4" ref="I10:I24">+A10</f>
        <v>241551</v>
      </c>
      <c r="J10" s="216">
        <v>45.73059</v>
      </c>
      <c r="K10" s="216">
        <v>37.76752</v>
      </c>
      <c r="L10" s="216">
        <v>39.42794</v>
      </c>
      <c r="M10" s="36"/>
    </row>
    <row r="11" spans="1:13" s="35" customFormat="1" ht="16.5" customHeight="1">
      <c r="A11" s="210">
        <v>241567</v>
      </c>
      <c r="B11" s="211">
        <v>184.56</v>
      </c>
      <c r="C11" s="211">
        <v>35.71</v>
      </c>
      <c r="D11" s="212">
        <f t="shared" si="1"/>
        <v>3.085344</v>
      </c>
      <c r="E11" s="212">
        <f t="shared" si="3"/>
        <v>61.17946333333333</v>
      </c>
      <c r="F11" s="212">
        <f t="shared" si="0"/>
        <v>188.75969011872</v>
      </c>
      <c r="G11" s="213" t="s">
        <v>82</v>
      </c>
      <c r="H11" s="214">
        <f t="shared" si="2"/>
        <v>4</v>
      </c>
      <c r="I11" s="215">
        <f t="shared" si="4"/>
        <v>241567</v>
      </c>
      <c r="J11" s="216">
        <v>60.1827</v>
      </c>
      <c r="K11" s="216">
        <v>63.79529</v>
      </c>
      <c r="L11" s="216">
        <v>59.5604</v>
      </c>
      <c r="M11" s="36"/>
    </row>
    <row r="12" spans="1:13" s="35" customFormat="1" ht="16.5" customHeight="1">
      <c r="A12" s="210">
        <v>241582</v>
      </c>
      <c r="B12" s="211">
        <v>184.55</v>
      </c>
      <c r="C12" s="211">
        <v>35.01</v>
      </c>
      <c r="D12" s="212">
        <f t="shared" si="1"/>
        <v>3.024864</v>
      </c>
      <c r="E12" s="212">
        <f t="shared" si="3"/>
        <v>76.66208999999999</v>
      </c>
      <c r="F12" s="212">
        <f t="shared" si="0"/>
        <v>231.89239620575998</v>
      </c>
      <c r="G12" s="213" t="s">
        <v>83</v>
      </c>
      <c r="H12" s="214">
        <f t="shared" si="2"/>
        <v>5</v>
      </c>
      <c r="I12" s="215">
        <f t="shared" si="4"/>
        <v>241582</v>
      </c>
      <c r="J12" s="216">
        <v>79.27556</v>
      </c>
      <c r="K12" s="216">
        <v>70.50961</v>
      </c>
      <c r="L12" s="216">
        <v>80.2011</v>
      </c>
      <c r="M12" s="36"/>
    </row>
    <row r="13" spans="1:13" s="35" customFormat="1" ht="16.5" customHeight="1">
      <c r="A13" s="210">
        <v>241597</v>
      </c>
      <c r="B13" s="211">
        <v>186.255</v>
      </c>
      <c r="C13" s="211">
        <v>114.35</v>
      </c>
      <c r="D13" s="212">
        <f t="shared" si="1"/>
        <v>9.87984</v>
      </c>
      <c r="E13" s="212">
        <f t="shared" si="3"/>
        <v>282.89238</v>
      </c>
      <c r="F13" s="212">
        <f t="shared" si="0"/>
        <v>2794.9314516192</v>
      </c>
      <c r="G13" s="213" t="s">
        <v>84</v>
      </c>
      <c r="H13" s="214">
        <f t="shared" si="2"/>
        <v>6</v>
      </c>
      <c r="I13" s="215">
        <f t="shared" si="4"/>
        <v>241597</v>
      </c>
      <c r="J13" s="216">
        <v>274.61679</v>
      </c>
      <c r="K13" s="216">
        <v>296.25711</v>
      </c>
      <c r="L13" s="216">
        <v>277.80324</v>
      </c>
      <c r="M13" s="36"/>
    </row>
    <row r="14" spans="1:13" s="35" customFormat="1" ht="16.5" customHeight="1">
      <c r="A14" s="210">
        <v>241599</v>
      </c>
      <c r="B14" s="211">
        <v>186.89</v>
      </c>
      <c r="C14" s="211">
        <v>161.296</v>
      </c>
      <c r="D14" s="212">
        <f t="shared" si="1"/>
        <v>13.9359744</v>
      </c>
      <c r="E14" s="212">
        <f t="shared" si="3"/>
        <v>1176.7992233333332</v>
      </c>
      <c r="F14" s="212">
        <f t="shared" si="0"/>
        <v>16399.843850313213</v>
      </c>
      <c r="G14" s="213" t="s">
        <v>85</v>
      </c>
      <c r="H14" s="214">
        <f t="shared" si="2"/>
        <v>7</v>
      </c>
      <c r="I14" s="215">
        <f t="shared" si="4"/>
        <v>241599</v>
      </c>
      <c r="J14" s="216">
        <v>1189.87183</v>
      </c>
      <c r="K14" s="216">
        <v>1174.66216</v>
      </c>
      <c r="L14" s="216">
        <v>1165.86368</v>
      </c>
      <c r="M14" s="36"/>
    </row>
    <row r="15" spans="1:13" s="35" customFormat="1" ht="16.5" customHeight="1">
      <c r="A15" s="210">
        <v>241614</v>
      </c>
      <c r="B15" s="211">
        <v>185.26</v>
      </c>
      <c r="C15" s="211">
        <v>85.77</v>
      </c>
      <c r="D15" s="212">
        <f t="shared" si="1"/>
        <v>7.410528</v>
      </c>
      <c r="E15" s="212">
        <f t="shared" si="3"/>
        <v>19.373793333333335</v>
      </c>
      <c r="F15" s="212">
        <f t="shared" si="0"/>
        <v>143.57003796288</v>
      </c>
      <c r="G15" s="217" t="s">
        <v>86</v>
      </c>
      <c r="H15" s="214">
        <f t="shared" si="2"/>
        <v>8</v>
      </c>
      <c r="I15" s="215">
        <f t="shared" si="4"/>
        <v>241614</v>
      </c>
      <c r="J15" s="216">
        <v>20.4735</v>
      </c>
      <c r="K15" s="216">
        <v>13.5775</v>
      </c>
      <c r="L15" s="216">
        <v>24.07038</v>
      </c>
      <c r="M15" s="36"/>
    </row>
    <row r="16" spans="1:13" s="35" customFormat="1" ht="16.5" customHeight="1">
      <c r="A16" s="210">
        <v>241628</v>
      </c>
      <c r="B16" s="211">
        <v>187.685</v>
      </c>
      <c r="C16" s="211">
        <v>302.73</v>
      </c>
      <c r="D16" s="212">
        <f t="shared" si="1"/>
        <v>26.155872000000002</v>
      </c>
      <c r="E16" s="212">
        <f t="shared" si="3"/>
        <v>564.5726933333333</v>
      </c>
      <c r="F16" s="212">
        <f t="shared" si="0"/>
        <v>14766.89110152192</v>
      </c>
      <c r="G16" s="217" t="s">
        <v>87</v>
      </c>
      <c r="H16" s="214">
        <f t="shared" si="2"/>
        <v>9</v>
      </c>
      <c r="I16" s="215">
        <f t="shared" si="4"/>
        <v>241628</v>
      </c>
      <c r="J16" s="216">
        <v>574.73525</v>
      </c>
      <c r="K16" s="216">
        <v>685.38366</v>
      </c>
      <c r="L16" s="216">
        <v>433.59917</v>
      </c>
      <c r="M16" s="36"/>
    </row>
    <row r="17" spans="1:13" s="35" customFormat="1" ht="16.5" customHeight="1">
      <c r="A17" s="210">
        <v>241630</v>
      </c>
      <c r="B17" s="211">
        <v>190.52</v>
      </c>
      <c r="C17" s="211">
        <v>603.7</v>
      </c>
      <c r="D17" s="212">
        <f t="shared" si="1"/>
        <v>52.15968000000001</v>
      </c>
      <c r="E17" s="212">
        <f t="shared" si="3"/>
        <v>1609.7159366666667</v>
      </c>
      <c r="F17" s="212">
        <f t="shared" si="0"/>
        <v>83962.26814743361</v>
      </c>
      <c r="G17" s="217" t="s">
        <v>88</v>
      </c>
      <c r="H17" s="214">
        <f t="shared" si="2"/>
        <v>10</v>
      </c>
      <c r="I17" s="215">
        <f t="shared" si="4"/>
        <v>241630</v>
      </c>
      <c r="J17" s="216">
        <v>1806.52819</v>
      </c>
      <c r="K17" s="216">
        <v>1594.46773</v>
      </c>
      <c r="L17" s="216">
        <v>1428.15189</v>
      </c>
      <c r="M17" s="36"/>
    </row>
    <row r="18" spans="1:13" s="35" customFormat="1" ht="16.5" customHeight="1">
      <c r="A18" s="210">
        <v>241643</v>
      </c>
      <c r="B18" s="211">
        <v>187.17</v>
      </c>
      <c r="C18" s="211">
        <v>236.19</v>
      </c>
      <c r="D18" s="212">
        <f t="shared" si="1"/>
        <v>20.406816</v>
      </c>
      <c r="E18" s="212">
        <f t="shared" si="3"/>
        <v>214.09603666666666</v>
      </c>
      <c r="F18" s="212">
        <f t="shared" si="0"/>
        <v>4369.01842658592</v>
      </c>
      <c r="G18" s="217" t="s">
        <v>89</v>
      </c>
      <c r="H18" s="214">
        <f t="shared" si="2"/>
        <v>11</v>
      </c>
      <c r="I18" s="215">
        <f t="shared" si="4"/>
        <v>241643</v>
      </c>
      <c r="J18" s="216">
        <v>212.21388</v>
      </c>
      <c r="K18" s="216">
        <v>202.16477</v>
      </c>
      <c r="L18" s="216">
        <v>227.90946</v>
      </c>
      <c r="M18" s="36"/>
    </row>
    <row r="19" spans="1:13" s="35" customFormat="1" ht="16.5" customHeight="1">
      <c r="A19" s="210">
        <v>241653</v>
      </c>
      <c r="B19" s="211">
        <v>186.2</v>
      </c>
      <c r="C19" s="211">
        <v>166.16</v>
      </c>
      <c r="D19" s="212">
        <f t="shared" si="1"/>
        <v>14.356224000000001</v>
      </c>
      <c r="E19" s="212">
        <f t="shared" si="3"/>
        <v>376.36310000000003</v>
      </c>
      <c r="F19" s="212">
        <f t="shared" si="0"/>
        <v>5403.152968934401</v>
      </c>
      <c r="G19" s="217" t="s">
        <v>90</v>
      </c>
      <c r="H19" s="214">
        <f t="shared" si="2"/>
        <v>12</v>
      </c>
      <c r="I19" s="215">
        <f t="shared" si="4"/>
        <v>241653</v>
      </c>
      <c r="J19" s="216">
        <v>395.92923</v>
      </c>
      <c r="K19" s="216">
        <v>335.0353</v>
      </c>
      <c r="L19" s="216">
        <v>398.12477</v>
      </c>
      <c r="M19" s="36"/>
    </row>
    <row r="20" spans="1:13" s="35" customFormat="1" ht="16.5" customHeight="1">
      <c r="A20" s="210">
        <v>241668</v>
      </c>
      <c r="B20" s="211">
        <v>187.46</v>
      </c>
      <c r="C20" s="211">
        <v>287.88</v>
      </c>
      <c r="D20" s="212">
        <f t="shared" si="1"/>
        <v>24.872832000000002</v>
      </c>
      <c r="E20" s="212">
        <f t="shared" si="3"/>
        <v>128.81635</v>
      </c>
      <c r="F20" s="212">
        <f t="shared" si="0"/>
        <v>3204.0274324032002</v>
      </c>
      <c r="G20" s="217" t="s">
        <v>91</v>
      </c>
      <c r="H20" s="214">
        <f t="shared" si="2"/>
        <v>13</v>
      </c>
      <c r="I20" s="215">
        <f t="shared" si="4"/>
        <v>241668</v>
      </c>
      <c r="J20" s="216">
        <v>130.1723</v>
      </c>
      <c r="K20" s="216">
        <v>119.47128</v>
      </c>
      <c r="L20" s="216">
        <v>136.80547</v>
      </c>
      <c r="M20" s="36"/>
    </row>
    <row r="21" spans="1:13" s="35" customFormat="1" ht="16.5" customHeight="1">
      <c r="A21" s="210">
        <v>241682</v>
      </c>
      <c r="B21" s="211">
        <v>187.29</v>
      </c>
      <c r="C21" s="211">
        <v>368.61</v>
      </c>
      <c r="D21" s="212">
        <f t="shared" si="1"/>
        <v>31.847904000000003</v>
      </c>
      <c r="E21" s="212">
        <f t="shared" si="3"/>
        <v>267.29035333333337</v>
      </c>
      <c r="F21" s="212">
        <f t="shared" si="0"/>
        <v>8512.637513086082</v>
      </c>
      <c r="G21" s="217" t="s">
        <v>92</v>
      </c>
      <c r="H21" s="214">
        <f t="shared" si="2"/>
        <v>14</v>
      </c>
      <c r="I21" s="215">
        <f t="shared" si="4"/>
        <v>241682</v>
      </c>
      <c r="J21" s="216">
        <v>260.22692</v>
      </c>
      <c r="K21" s="216">
        <v>244.0128</v>
      </c>
      <c r="L21" s="216">
        <v>297.63134</v>
      </c>
      <c r="M21" s="36"/>
    </row>
    <row r="22" spans="1:12" s="35" customFormat="1" ht="16.5" customHeight="1">
      <c r="A22" s="210">
        <v>241688</v>
      </c>
      <c r="B22" s="211">
        <v>186.33</v>
      </c>
      <c r="C22" s="211">
        <v>193.74</v>
      </c>
      <c r="D22" s="212">
        <f t="shared" si="1"/>
        <v>16.739136000000002</v>
      </c>
      <c r="E22" s="212">
        <f t="shared" si="3"/>
        <v>211.38078333333337</v>
      </c>
      <c r="F22" s="212">
        <f t="shared" si="0"/>
        <v>3538.331680003201</v>
      </c>
      <c r="G22" s="217" t="s">
        <v>93</v>
      </c>
      <c r="H22" s="214">
        <f t="shared" si="2"/>
        <v>15</v>
      </c>
      <c r="I22" s="215">
        <f t="shared" si="4"/>
        <v>241688</v>
      </c>
      <c r="J22" s="216">
        <v>196.69651</v>
      </c>
      <c r="K22" s="216">
        <v>217.67191</v>
      </c>
      <c r="L22" s="216">
        <v>219.77393</v>
      </c>
    </row>
    <row r="23" spans="1:12" s="35" customFormat="1" ht="16.5" customHeight="1">
      <c r="A23" s="210">
        <v>241695</v>
      </c>
      <c r="B23" s="211">
        <v>185.81</v>
      </c>
      <c r="C23" s="211">
        <v>124.54</v>
      </c>
      <c r="D23" s="212">
        <f t="shared" si="1"/>
        <v>10.760256000000002</v>
      </c>
      <c r="E23" s="212">
        <f t="shared" si="3"/>
        <v>161.24585333333332</v>
      </c>
      <c r="F23" s="212">
        <f t="shared" si="0"/>
        <v>1735.0466608051202</v>
      </c>
      <c r="G23" s="217" t="s">
        <v>94</v>
      </c>
      <c r="H23" s="214">
        <f t="shared" si="2"/>
        <v>16</v>
      </c>
      <c r="I23" s="215">
        <f t="shared" si="4"/>
        <v>241695</v>
      </c>
      <c r="J23" s="216">
        <v>167.96468</v>
      </c>
      <c r="K23" s="216">
        <v>166.46074</v>
      </c>
      <c r="L23" s="216">
        <v>149.31214</v>
      </c>
    </row>
    <row r="24" spans="1:12" s="35" customFormat="1" ht="16.5" customHeight="1">
      <c r="A24" s="210">
        <v>22558</v>
      </c>
      <c r="B24" s="211">
        <v>185.33</v>
      </c>
      <c r="C24" s="211">
        <v>87.51</v>
      </c>
      <c r="D24" s="212">
        <f t="shared" si="1"/>
        <v>7.5608640000000005</v>
      </c>
      <c r="E24" s="212">
        <f t="shared" si="3"/>
        <v>81.76746666666668</v>
      </c>
      <c r="F24" s="212">
        <f t="shared" si="0"/>
        <v>618.2326950912001</v>
      </c>
      <c r="G24" s="217" t="s">
        <v>95</v>
      </c>
      <c r="H24" s="214">
        <f t="shared" si="2"/>
        <v>17</v>
      </c>
      <c r="I24" s="215">
        <f t="shared" si="4"/>
        <v>22558</v>
      </c>
      <c r="J24" s="216">
        <v>87.47188</v>
      </c>
      <c r="K24" s="216">
        <v>63.45931</v>
      </c>
      <c r="L24" s="216">
        <v>94.37121</v>
      </c>
    </row>
    <row r="25" spans="1:12" s="35" customFormat="1" ht="16.5" customHeight="1">
      <c r="A25" s="210">
        <v>22578</v>
      </c>
      <c r="B25" s="211">
        <v>184.91</v>
      </c>
      <c r="C25" s="211">
        <v>58.51</v>
      </c>
      <c r="D25" s="212">
        <f t="shared" si="1"/>
        <v>5.055264</v>
      </c>
      <c r="E25" s="212">
        <f aca="true" t="shared" si="5" ref="E25:E33">SUM(J25:L25)/3</f>
        <v>67.52525</v>
      </c>
      <c r="F25" s="212">
        <f aca="true" t="shared" si="6" ref="F25:F33">E25*D25</f>
        <v>341.357965416</v>
      </c>
      <c r="G25" s="217" t="s">
        <v>96</v>
      </c>
      <c r="H25" s="214">
        <f aca="true" t="shared" si="7" ref="H25:H33">+H24+1</f>
        <v>18</v>
      </c>
      <c r="I25" s="215">
        <f aca="true" t="shared" si="8" ref="I25:I33">+A25</f>
        <v>22578</v>
      </c>
      <c r="J25" s="216">
        <v>65.55161</v>
      </c>
      <c r="K25" s="216">
        <v>63.33268</v>
      </c>
      <c r="L25" s="216">
        <v>73.69146</v>
      </c>
    </row>
    <row r="26" spans="1:12" ht="16.5" customHeight="1">
      <c r="A26" s="210">
        <v>22591</v>
      </c>
      <c r="B26" s="211">
        <v>184.61</v>
      </c>
      <c r="C26" s="211">
        <v>33.61</v>
      </c>
      <c r="D26" s="212">
        <f t="shared" si="1"/>
        <v>2.9039040000000003</v>
      </c>
      <c r="E26" s="212">
        <f t="shared" si="5"/>
        <v>86.13802333333332</v>
      </c>
      <c r="F26" s="212">
        <f t="shared" si="6"/>
        <v>250.13655050975999</v>
      </c>
      <c r="G26" s="217" t="s">
        <v>97</v>
      </c>
      <c r="H26" s="214">
        <f t="shared" si="7"/>
        <v>19</v>
      </c>
      <c r="I26" s="215">
        <f t="shared" si="8"/>
        <v>22591</v>
      </c>
      <c r="J26" s="216">
        <v>90.49636</v>
      </c>
      <c r="K26" s="216">
        <v>84.58742</v>
      </c>
      <c r="L26" s="216">
        <v>83.33029</v>
      </c>
    </row>
    <row r="27" spans="1:12" ht="16.5" customHeight="1">
      <c r="A27" s="210">
        <v>22605</v>
      </c>
      <c r="B27" s="211">
        <v>184.51</v>
      </c>
      <c r="C27" s="211">
        <v>33.55</v>
      </c>
      <c r="D27" s="212">
        <f t="shared" si="1"/>
        <v>2.89872</v>
      </c>
      <c r="E27" s="212">
        <f t="shared" si="5"/>
        <v>25.212546666666668</v>
      </c>
      <c r="F27" s="212">
        <f t="shared" si="6"/>
        <v>73.08411327360001</v>
      </c>
      <c r="G27" s="217" t="s">
        <v>98</v>
      </c>
      <c r="H27" s="214">
        <f t="shared" si="7"/>
        <v>20</v>
      </c>
      <c r="I27" s="215">
        <f t="shared" si="8"/>
        <v>22605</v>
      </c>
      <c r="J27" s="216">
        <v>35.2004</v>
      </c>
      <c r="K27" s="216">
        <v>16.75161</v>
      </c>
      <c r="L27" s="216">
        <v>23.68563</v>
      </c>
    </row>
    <row r="28" spans="1:12" ht="16.5" customHeight="1">
      <c r="A28" s="210">
        <v>22612</v>
      </c>
      <c r="B28" s="211">
        <v>184.46</v>
      </c>
      <c r="C28" s="211">
        <v>28.26</v>
      </c>
      <c r="D28" s="212">
        <f t="shared" si="1"/>
        <v>2.4416640000000003</v>
      </c>
      <c r="E28" s="212">
        <f t="shared" si="5"/>
        <v>18.27712</v>
      </c>
      <c r="F28" s="212">
        <f t="shared" si="6"/>
        <v>44.626585927680004</v>
      </c>
      <c r="G28" s="217" t="s">
        <v>99</v>
      </c>
      <c r="H28" s="214">
        <f t="shared" si="7"/>
        <v>21</v>
      </c>
      <c r="I28" s="215">
        <f t="shared" si="8"/>
        <v>22612</v>
      </c>
      <c r="J28" s="216">
        <v>17.64533</v>
      </c>
      <c r="K28" s="216">
        <v>16.96603</v>
      </c>
      <c r="L28" s="216">
        <v>20.22</v>
      </c>
    </row>
    <row r="29" spans="1:12" ht="16.5" customHeight="1">
      <c r="A29" s="210">
        <v>22622</v>
      </c>
      <c r="B29" s="211">
        <v>184.36</v>
      </c>
      <c r="C29" s="211">
        <v>24.67</v>
      </c>
      <c r="D29" s="212">
        <f t="shared" si="1"/>
        <v>2.131488</v>
      </c>
      <c r="E29" s="212">
        <f t="shared" si="5"/>
        <v>30.645300000000002</v>
      </c>
      <c r="F29" s="212">
        <f t="shared" si="6"/>
        <v>65.32008920640001</v>
      </c>
      <c r="G29" s="217" t="s">
        <v>100</v>
      </c>
      <c r="H29" s="214">
        <f t="shared" si="7"/>
        <v>22</v>
      </c>
      <c r="I29" s="215">
        <f t="shared" si="8"/>
        <v>22622</v>
      </c>
      <c r="J29" s="216">
        <v>50.33616</v>
      </c>
      <c r="K29" s="216">
        <v>19.94813</v>
      </c>
      <c r="L29" s="216">
        <v>21.65161</v>
      </c>
    </row>
    <row r="30" spans="1:12" ht="16.5" customHeight="1">
      <c r="A30" s="210">
        <v>22633</v>
      </c>
      <c r="B30" s="211">
        <v>184.35</v>
      </c>
      <c r="C30" s="211">
        <v>21.19</v>
      </c>
      <c r="D30" s="212">
        <f t="shared" si="1"/>
        <v>1.8308160000000002</v>
      </c>
      <c r="E30" s="212">
        <f t="shared" si="5"/>
        <v>26.888719999999996</v>
      </c>
      <c r="F30" s="212">
        <f t="shared" si="6"/>
        <v>49.22829879552</v>
      </c>
      <c r="G30" s="217" t="s">
        <v>101</v>
      </c>
      <c r="H30" s="214">
        <f t="shared" si="7"/>
        <v>23</v>
      </c>
      <c r="I30" s="215">
        <f t="shared" si="8"/>
        <v>22633</v>
      </c>
      <c r="J30" s="216">
        <v>24.18298</v>
      </c>
      <c r="K30" s="216">
        <v>21.11517</v>
      </c>
      <c r="L30" s="216">
        <v>35.36801</v>
      </c>
    </row>
    <row r="31" spans="1:12" ht="16.5" customHeight="1">
      <c r="A31" s="210">
        <v>22640</v>
      </c>
      <c r="B31" s="211">
        <v>184.31</v>
      </c>
      <c r="C31" s="211">
        <v>19.99</v>
      </c>
      <c r="D31" s="212">
        <f t="shared" si="1"/>
        <v>1.727136</v>
      </c>
      <c r="E31" s="212">
        <f t="shared" si="5"/>
        <v>36.71709</v>
      </c>
      <c r="F31" s="212">
        <f t="shared" si="6"/>
        <v>63.415407954239996</v>
      </c>
      <c r="G31" s="217" t="s">
        <v>76</v>
      </c>
      <c r="H31" s="214">
        <f t="shared" si="7"/>
        <v>24</v>
      </c>
      <c r="I31" s="215">
        <f t="shared" si="8"/>
        <v>22640</v>
      </c>
      <c r="J31" s="216">
        <v>63.33568</v>
      </c>
      <c r="K31" s="216">
        <v>21.46858</v>
      </c>
      <c r="L31" s="216">
        <v>25.34701</v>
      </c>
    </row>
    <row r="32" spans="1:12" ht="16.5" customHeight="1">
      <c r="A32" s="210">
        <v>22654</v>
      </c>
      <c r="B32" s="211">
        <v>184.26</v>
      </c>
      <c r="C32" s="211">
        <v>17.4</v>
      </c>
      <c r="D32" s="212">
        <f t="shared" si="1"/>
        <v>1.50336</v>
      </c>
      <c r="E32" s="212">
        <f t="shared" si="5"/>
        <v>23.37505333333333</v>
      </c>
      <c r="F32" s="212">
        <f t="shared" si="6"/>
        <v>35.141120179199994</v>
      </c>
      <c r="G32" s="217" t="s">
        <v>77</v>
      </c>
      <c r="H32" s="214">
        <f t="shared" si="7"/>
        <v>25</v>
      </c>
      <c r="I32" s="215">
        <f t="shared" si="8"/>
        <v>22654</v>
      </c>
      <c r="J32" s="218">
        <v>31.09869</v>
      </c>
      <c r="K32" s="218">
        <v>24.19192</v>
      </c>
      <c r="L32" s="218">
        <v>14.83455</v>
      </c>
    </row>
    <row r="33" spans="1:12" ht="16.5" customHeight="1">
      <c r="A33" s="210">
        <v>22668</v>
      </c>
      <c r="B33" s="211">
        <v>184.24</v>
      </c>
      <c r="C33" s="211">
        <v>17.45</v>
      </c>
      <c r="D33" s="212">
        <f t="shared" si="1"/>
        <v>1.50768</v>
      </c>
      <c r="E33" s="212">
        <f t="shared" si="5"/>
        <v>123.56964666666666</v>
      </c>
      <c r="F33" s="212">
        <f t="shared" si="6"/>
        <v>186.30348488639999</v>
      </c>
      <c r="G33" s="217" t="s">
        <v>78</v>
      </c>
      <c r="H33" s="214">
        <f t="shared" si="7"/>
        <v>26</v>
      </c>
      <c r="I33" s="215">
        <f t="shared" si="8"/>
        <v>22668</v>
      </c>
      <c r="J33" s="218">
        <v>117.07422</v>
      </c>
      <c r="K33" s="218">
        <v>85.41245</v>
      </c>
      <c r="L33" s="218">
        <v>168.22227</v>
      </c>
    </row>
    <row r="34" spans="1:12" ht="16.5" customHeight="1">
      <c r="A34" s="210">
        <v>22675</v>
      </c>
      <c r="B34" s="211">
        <v>184.21</v>
      </c>
      <c r="C34" s="211">
        <v>14.29</v>
      </c>
      <c r="D34" s="212">
        <f>C34*0.0864</f>
        <v>1.234656</v>
      </c>
      <c r="E34" s="212">
        <f>SUM(J34:L34)/3</f>
        <v>34.27839666666667</v>
      </c>
      <c r="F34" s="212">
        <f>E34*D34</f>
        <v>42.322028114880005</v>
      </c>
      <c r="G34" s="217" t="s">
        <v>102</v>
      </c>
      <c r="H34" s="214"/>
      <c r="I34" s="215">
        <v>22675</v>
      </c>
      <c r="J34" s="218">
        <v>35.51779</v>
      </c>
      <c r="K34" s="218">
        <v>34.35624</v>
      </c>
      <c r="L34" s="218">
        <v>32.96116</v>
      </c>
    </row>
    <row r="35" spans="1:12" ht="16.5" customHeight="1">
      <c r="A35" s="210">
        <v>22682</v>
      </c>
      <c r="B35" s="211">
        <v>184.17</v>
      </c>
      <c r="C35" s="211">
        <v>13.55</v>
      </c>
      <c r="D35" s="212">
        <f>C35*0.0864</f>
        <v>1.1707200000000002</v>
      </c>
      <c r="E35" s="212">
        <f>SUM(J35:L35)/3</f>
        <v>32.72421333333333</v>
      </c>
      <c r="F35" s="212">
        <f>E35*D35</f>
        <v>38.31089103360001</v>
      </c>
      <c r="G35" s="217" t="s">
        <v>103</v>
      </c>
      <c r="H35" s="214"/>
      <c r="I35" s="215">
        <v>22682</v>
      </c>
      <c r="J35" s="218">
        <v>32.86301</v>
      </c>
      <c r="K35" s="218">
        <v>36.983</v>
      </c>
      <c r="L35" s="218">
        <v>28.32663</v>
      </c>
    </row>
    <row r="36" spans="1:12" ht="16.5" customHeight="1">
      <c r="A36" s="210">
        <v>22703</v>
      </c>
      <c r="B36" s="211">
        <v>184.09</v>
      </c>
      <c r="C36" s="211">
        <v>12.53</v>
      </c>
      <c r="D36" s="212">
        <f>C36*0.0864</f>
        <v>1.082592</v>
      </c>
      <c r="E36" s="212">
        <f>SUM(J36:L36)/3</f>
        <v>11.398783333333334</v>
      </c>
      <c r="F36" s="212">
        <f>E36*D36</f>
        <v>12.340231646400001</v>
      </c>
      <c r="G36" s="217" t="s">
        <v>104</v>
      </c>
      <c r="H36" s="214"/>
      <c r="I36" s="215">
        <v>22703</v>
      </c>
      <c r="J36" s="218">
        <v>9.63677</v>
      </c>
      <c r="K36" s="218">
        <v>18.74602</v>
      </c>
      <c r="L36" s="218">
        <v>5.81356</v>
      </c>
    </row>
    <row r="37" spans="1:12" ht="16.5" customHeight="1">
      <c r="A37" s="210">
        <v>22711</v>
      </c>
      <c r="B37" s="211">
        <v>184.06</v>
      </c>
      <c r="C37" s="211">
        <v>10.56</v>
      </c>
      <c r="D37" s="212">
        <f>C37*0.0864</f>
        <v>0.9123840000000001</v>
      </c>
      <c r="E37" s="212">
        <f>SUM(J37:L37)/3</f>
        <v>0</v>
      </c>
      <c r="F37" s="212">
        <f>E37*D37</f>
        <v>0</v>
      </c>
      <c r="G37" s="217" t="s">
        <v>105</v>
      </c>
      <c r="H37" s="214"/>
      <c r="I37" s="215">
        <v>22711</v>
      </c>
      <c r="J37" s="218">
        <v>0</v>
      </c>
      <c r="K37" s="218">
        <v>0</v>
      </c>
      <c r="L37" s="218">
        <v>0</v>
      </c>
    </row>
    <row r="38" spans="1:22" s="85" customFormat="1" ht="16.5" customHeight="1">
      <c r="A38" s="210">
        <v>22725</v>
      </c>
      <c r="B38" s="211">
        <v>184.06</v>
      </c>
      <c r="C38" s="211">
        <v>11.35</v>
      </c>
      <c r="D38" s="212">
        <f>C38*0.0864</f>
        <v>0.9806400000000001</v>
      </c>
      <c r="E38" s="212">
        <f>SUM(J38:L38)/3</f>
        <v>0</v>
      </c>
      <c r="F38" s="212">
        <f>E38*D38</f>
        <v>0</v>
      </c>
      <c r="G38" s="217" t="s">
        <v>107</v>
      </c>
      <c r="H38" s="258"/>
      <c r="I38" s="259">
        <v>22725</v>
      </c>
      <c r="J38" s="218">
        <v>0</v>
      </c>
      <c r="K38" s="218">
        <v>0</v>
      </c>
      <c r="L38" s="218">
        <v>0</v>
      </c>
      <c r="M38" s="232"/>
      <c r="N38" s="232"/>
      <c r="O38" s="232"/>
      <c r="P38" s="232"/>
      <c r="Q38" s="232"/>
      <c r="R38" s="232"/>
      <c r="S38" s="232"/>
      <c r="T38" s="232"/>
      <c r="U38" s="232"/>
      <c r="V38" s="86"/>
    </row>
    <row r="39" spans="1:22" s="85" customFormat="1" ht="16.5" customHeight="1">
      <c r="A39" s="225"/>
      <c r="B39" s="226"/>
      <c r="C39" s="226"/>
      <c r="D39" s="227"/>
      <c r="E39" s="227"/>
      <c r="F39" s="227"/>
      <c r="G39" s="228"/>
      <c r="H39" s="230"/>
      <c r="I39" s="231"/>
      <c r="J39" s="229"/>
      <c r="K39" s="229"/>
      <c r="L39" s="229"/>
      <c r="M39" s="232"/>
      <c r="N39" s="232"/>
      <c r="O39" s="232"/>
      <c r="P39" s="232"/>
      <c r="Q39" s="232"/>
      <c r="R39" s="232"/>
      <c r="S39" s="232"/>
      <c r="T39" s="232"/>
      <c r="U39" s="232"/>
      <c r="V39" s="86"/>
    </row>
    <row r="40" spans="1:22" s="85" customFormat="1" ht="16.5" customHeight="1">
      <c r="A40" s="225"/>
      <c r="B40" s="226"/>
      <c r="C40" s="226"/>
      <c r="D40" s="227"/>
      <c r="E40" s="227"/>
      <c r="F40" s="227"/>
      <c r="G40" s="232"/>
      <c r="H40" s="230"/>
      <c r="I40" s="225"/>
      <c r="J40" s="230"/>
      <c r="K40" s="230"/>
      <c r="L40" s="230"/>
      <c r="M40" s="232"/>
      <c r="N40" s="232"/>
      <c r="O40" s="232"/>
      <c r="P40" s="232"/>
      <c r="Q40" s="232"/>
      <c r="R40" s="232"/>
      <c r="S40" s="232"/>
      <c r="T40" s="232"/>
      <c r="U40" s="232"/>
      <c r="V40" s="86"/>
    </row>
    <row r="41" spans="1:22" s="85" customFormat="1" ht="16.5" customHeight="1">
      <c r="A41" s="225"/>
      <c r="B41" s="226"/>
      <c r="C41" s="226"/>
      <c r="D41" s="227"/>
      <c r="E41" s="227"/>
      <c r="F41" s="227"/>
      <c r="G41" s="230"/>
      <c r="H41" s="230"/>
      <c r="I41" s="225"/>
      <c r="J41" s="230"/>
      <c r="K41" s="230"/>
      <c r="L41" s="230"/>
      <c r="M41" s="232"/>
      <c r="N41" s="232"/>
      <c r="O41" s="232"/>
      <c r="P41" s="232"/>
      <c r="Q41" s="232"/>
      <c r="R41" s="232"/>
      <c r="S41" s="232"/>
      <c r="T41" s="232"/>
      <c r="U41" s="232"/>
      <c r="V41" s="86"/>
    </row>
    <row r="42" spans="1:22" s="85" customFormat="1" ht="16.5" customHeight="1">
      <c r="A42" s="225"/>
      <c r="B42" s="226"/>
      <c r="C42" s="226"/>
      <c r="D42" s="227"/>
      <c r="E42" s="227"/>
      <c r="F42" s="227"/>
      <c r="G42" s="230"/>
      <c r="H42" s="230"/>
      <c r="I42" s="225"/>
      <c r="J42" s="230"/>
      <c r="K42" s="230"/>
      <c r="L42" s="230"/>
      <c r="M42" s="232"/>
      <c r="N42" s="232"/>
      <c r="O42" s="232"/>
      <c r="P42" s="232"/>
      <c r="Q42" s="232"/>
      <c r="R42" s="232"/>
      <c r="S42" s="232"/>
      <c r="T42" s="232"/>
      <c r="U42" s="232"/>
      <c r="V42" s="86"/>
    </row>
    <row r="43" ht="26.25">
      <c r="G43" s="37">
        <f>-G42103</f>
        <v>0</v>
      </c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32" sqref="L32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8" t="s">
        <v>37</v>
      </c>
      <c r="E17" s="39">
        <v>31</v>
      </c>
      <c r="F17" s="40" t="s">
        <v>38</v>
      </c>
    </row>
    <row r="34" spans="4:6" ht="23.25">
      <c r="D34" s="38" t="s">
        <v>39</v>
      </c>
      <c r="E34" s="39">
        <v>31</v>
      </c>
      <c r="F34" s="40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S28" sqref="S28"/>
    </sheetView>
  </sheetViews>
  <sheetFormatPr defaultColWidth="11.421875" defaultRowHeight="23.25"/>
  <cols>
    <col min="1" max="1" width="9.140625" style="53" customWidth="1"/>
    <col min="2" max="2" width="2.7109375" style="54" bestFit="1" customWidth="1"/>
    <col min="3" max="4" width="7.421875" style="55" customWidth="1"/>
    <col min="5" max="5" width="8.421875" style="44" bestFit="1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1">
        <v>241518</v>
      </c>
      <c r="B1" s="42">
        <v>37712</v>
      </c>
      <c r="C1" s="83"/>
      <c r="D1" s="45">
        <v>184.055</v>
      </c>
      <c r="F1" s="82">
        <v>182.805</v>
      </c>
      <c r="Q1" s="83"/>
    </row>
    <row r="2" spans="1:17" ht="22.5" customHeight="1">
      <c r="A2" s="41">
        <v>241519</v>
      </c>
      <c r="B2" s="42">
        <v>37713</v>
      </c>
      <c r="C2" s="83"/>
      <c r="D2" s="45">
        <v>184.085</v>
      </c>
      <c r="Q2" s="83"/>
    </row>
    <row r="3" spans="1:17" ht="22.5" customHeight="1">
      <c r="A3" s="41">
        <v>241520</v>
      </c>
      <c r="B3" s="42">
        <v>37714</v>
      </c>
      <c r="C3" s="83"/>
      <c r="D3" s="45">
        <v>184.10500000000002</v>
      </c>
      <c r="E3" s="44">
        <v>184.11</v>
      </c>
      <c r="Q3" s="83"/>
    </row>
    <row r="4" spans="1:17" ht="22.5" customHeight="1">
      <c r="A4" s="41">
        <v>241521</v>
      </c>
      <c r="B4" s="42">
        <v>37715</v>
      </c>
      <c r="C4" s="83"/>
      <c r="D4" s="45">
        <v>184.10500000000002</v>
      </c>
      <c r="Q4" s="83"/>
    </row>
    <row r="5" spans="1:17" ht="22.5" customHeight="1">
      <c r="A5" s="41">
        <v>241522</v>
      </c>
      <c r="B5" s="42">
        <v>37716</v>
      </c>
      <c r="C5" s="83"/>
      <c r="D5" s="45">
        <v>184.125</v>
      </c>
      <c r="Q5" s="83"/>
    </row>
    <row r="6" spans="1:17" ht="22.5" customHeight="1">
      <c r="A6" s="41">
        <v>241523</v>
      </c>
      <c r="B6" s="42">
        <v>37717</v>
      </c>
      <c r="C6" s="83"/>
      <c r="D6" s="45">
        <v>184.245</v>
      </c>
      <c r="Q6" s="83"/>
    </row>
    <row r="7" spans="1:17" ht="22.5" customHeight="1">
      <c r="A7" s="41">
        <v>241524</v>
      </c>
      <c r="B7" s="42">
        <v>37718</v>
      </c>
      <c r="C7" s="83"/>
      <c r="D7" s="45">
        <v>184.215</v>
      </c>
      <c r="Q7" s="83"/>
    </row>
    <row r="8" spans="1:17" ht="22.5" customHeight="1">
      <c r="A8" s="41">
        <v>241525</v>
      </c>
      <c r="B8" s="42">
        <v>37719</v>
      </c>
      <c r="C8" s="83"/>
      <c r="D8" s="45">
        <v>184.115</v>
      </c>
      <c r="Q8" s="83"/>
    </row>
    <row r="9" spans="1:17" ht="22.5" customHeight="1">
      <c r="A9" s="41">
        <v>241526</v>
      </c>
      <c r="B9" s="42">
        <v>37720</v>
      </c>
      <c r="C9" s="83"/>
      <c r="D9" s="45">
        <v>184.115</v>
      </c>
      <c r="Q9" s="83"/>
    </row>
    <row r="10" spans="1:17" ht="22.5" customHeight="1">
      <c r="A10" s="41">
        <v>241527</v>
      </c>
      <c r="B10" s="42">
        <v>37721</v>
      </c>
      <c r="C10" s="83"/>
      <c r="D10" s="45">
        <v>184.115</v>
      </c>
      <c r="Q10" s="83"/>
    </row>
    <row r="11" spans="1:17" ht="22.5" customHeight="1">
      <c r="A11" s="41">
        <v>241528</v>
      </c>
      <c r="B11" s="42">
        <v>37722</v>
      </c>
      <c r="C11" s="83"/>
      <c r="D11" s="45">
        <v>184.10500000000002</v>
      </c>
      <c r="Q11" s="83"/>
    </row>
    <row r="12" spans="1:17" ht="22.5" customHeight="1">
      <c r="A12" s="41">
        <v>241529</v>
      </c>
      <c r="B12" s="42">
        <v>37723</v>
      </c>
      <c r="C12" s="83"/>
      <c r="D12" s="45">
        <v>184.10500000000002</v>
      </c>
      <c r="Q12" s="83"/>
    </row>
    <row r="13" spans="1:17" ht="22.5" customHeight="1">
      <c r="A13" s="41">
        <v>241530</v>
      </c>
      <c r="B13" s="42">
        <v>37724</v>
      </c>
      <c r="C13" s="83"/>
      <c r="D13" s="45">
        <v>184.095</v>
      </c>
      <c r="Q13" s="83"/>
    </row>
    <row r="14" spans="1:17" ht="22.5" customHeight="1">
      <c r="A14" s="41">
        <v>241531</v>
      </c>
      <c r="B14" s="42">
        <v>37725</v>
      </c>
      <c r="C14" s="83"/>
      <c r="D14" s="45">
        <v>184.065</v>
      </c>
      <c r="Q14" s="83"/>
    </row>
    <row r="15" spans="1:17" ht="22.5" customHeight="1">
      <c r="A15" s="41">
        <v>241532</v>
      </c>
      <c r="B15" s="42">
        <v>37726</v>
      </c>
      <c r="C15" s="83"/>
      <c r="D15" s="45">
        <v>184.055</v>
      </c>
      <c r="Q15" s="83"/>
    </row>
    <row r="16" spans="1:17" ht="22.5" customHeight="1">
      <c r="A16" s="41">
        <v>241533</v>
      </c>
      <c r="B16" s="42">
        <v>37727</v>
      </c>
      <c r="C16" s="83"/>
      <c r="D16" s="45">
        <v>184.055</v>
      </c>
      <c r="Q16" s="83"/>
    </row>
    <row r="17" spans="1:17" ht="22.5" customHeight="1">
      <c r="A17" s="41">
        <v>241534</v>
      </c>
      <c r="B17" s="42">
        <v>37728</v>
      </c>
      <c r="C17" s="83"/>
      <c r="D17" s="45">
        <v>184.055</v>
      </c>
      <c r="J17" s="46" t="s">
        <v>37</v>
      </c>
      <c r="K17" s="47">
        <v>31</v>
      </c>
      <c r="L17" s="48" t="s">
        <v>38</v>
      </c>
      <c r="Q17" s="83"/>
    </row>
    <row r="18" spans="1:17" ht="22.5" customHeight="1">
      <c r="A18" s="41">
        <v>241535</v>
      </c>
      <c r="B18" s="42">
        <v>37729</v>
      </c>
      <c r="C18" s="83"/>
      <c r="D18" s="45">
        <v>184.125</v>
      </c>
      <c r="Q18" s="83"/>
    </row>
    <row r="19" spans="1:17" ht="22.5" customHeight="1">
      <c r="A19" s="41">
        <v>241536</v>
      </c>
      <c r="B19" s="42">
        <v>37730</v>
      </c>
      <c r="C19" s="83"/>
      <c r="D19" s="45">
        <v>184.32500000000002</v>
      </c>
      <c r="Q19" s="83"/>
    </row>
    <row r="20" spans="1:17" ht="22.5" customHeight="1">
      <c r="A20" s="41">
        <v>241537</v>
      </c>
      <c r="B20" s="42">
        <v>37731</v>
      </c>
      <c r="C20" s="83"/>
      <c r="D20" s="45">
        <v>184.655</v>
      </c>
      <c r="E20" s="44">
        <v>184.64</v>
      </c>
      <c r="Q20" s="83"/>
    </row>
    <row r="21" spans="1:17" ht="22.5" customHeight="1">
      <c r="A21" s="41">
        <v>241538</v>
      </c>
      <c r="B21" s="42">
        <v>37732</v>
      </c>
      <c r="C21" s="83"/>
      <c r="D21" s="45">
        <v>184.485</v>
      </c>
      <c r="Q21" s="83"/>
    </row>
    <row r="22" spans="1:17" ht="22.5" customHeight="1">
      <c r="A22" s="41">
        <v>241539</v>
      </c>
      <c r="B22" s="42">
        <v>37733</v>
      </c>
      <c r="C22" s="83"/>
      <c r="D22" s="45">
        <v>184.35500000000002</v>
      </c>
      <c r="Q22" s="83"/>
    </row>
    <row r="23" spans="1:17" ht="22.5" customHeight="1">
      <c r="A23" s="41">
        <v>241540</v>
      </c>
      <c r="B23" s="42">
        <v>37734</v>
      </c>
      <c r="C23" s="83"/>
      <c r="D23" s="45">
        <v>184.335</v>
      </c>
      <c r="Q23" s="83"/>
    </row>
    <row r="24" spans="1:17" ht="22.5" customHeight="1">
      <c r="A24" s="41">
        <v>241541</v>
      </c>
      <c r="B24" s="42">
        <v>37735</v>
      </c>
      <c r="C24" s="83"/>
      <c r="D24" s="45">
        <v>184.13500000000002</v>
      </c>
      <c r="Q24" s="83"/>
    </row>
    <row r="25" spans="1:17" ht="22.5" customHeight="1">
      <c r="A25" s="41">
        <v>241542</v>
      </c>
      <c r="B25" s="42">
        <v>37736</v>
      </c>
      <c r="C25" s="83"/>
      <c r="D25" s="45">
        <v>184.095</v>
      </c>
      <c r="Q25" s="83"/>
    </row>
    <row r="26" spans="1:17" ht="22.5" customHeight="1">
      <c r="A26" s="41">
        <v>241543</v>
      </c>
      <c r="B26" s="42">
        <v>37737</v>
      </c>
      <c r="C26" s="83"/>
      <c r="D26" s="45">
        <v>184.16500000000002</v>
      </c>
      <c r="Q26" s="83"/>
    </row>
    <row r="27" spans="1:19" ht="22.5" customHeight="1">
      <c r="A27" s="41">
        <v>241544</v>
      </c>
      <c r="B27" s="42">
        <v>37738</v>
      </c>
      <c r="C27" s="83"/>
      <c r="D27" s="50">
        <v>184.51500000000001</v>
      </c>
      <c r="E27" s="64"/>
      <c r="G27" s="50"/>
      <c r="L27" s="50"/>
      <c r="M27" s="50"/>
      <c r="N27" s="50"/>
      <c r="O27" s="50"/>
      <c r="P27" s="50"/>
      <c r="Q27" s="83"/>
      <c r="R27" s="50"/>
      <c r="S27" s="50"/>
    </row>
    <row r="28" spans="1:19" s="50" customFormat="1" ht="22.5" customHeight="1">
      <c r="A28" s="41">
        <v>241545</v>
      </c>
      <c r="B28" s="42">
        <v>37739</v>
      </c>
      <c r="C28" s="83"/>
      <c r="D28" s="45">
        <v>184.335</v>
      </c>
      <c r="E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83"/>
      <c r="R28" s="45"/>
      <c r="S28" s="45"/>
    </row>
    <row r="29" spans="1:17" ht="22.5" customHeight="1">
      <c r="A29" s="41">
        <v>241546</v>
      </c>
      <c r="B29" s="42">
        <v>37740</v>
      </c>
      <c r="C29" s="83"/>
      <c r="D29" s="45">
        <v>184.29500000000002</v>
      </c>
      <c r="E29" s="64"/>
      <c r="Q29" s="83"/>
    </row>
    <row r="30" spans="1:17" ht="22.5" customHeight="1">
      <c r="A30" s="41">
        <v>241547</v>
      </c>
      <c r="B30" s="42">
        <v>37741</v>
      </c>
      <c r="C30" s="83"/>
      <c r="D30" s="45">
        <v>184.285</v>
      </c>
      <c r="Q30" s="83"/>
    </row>
    <row r="31" spans="1:17" ht="22.5" customHeight="1">
      <c r="A31" s="41">
        <v>241548</v>
      </c>
      <c r="B31" s="42">
        <v>37742</v>
      </c>
      <c r="C31" s="83"/>
      <c r="D31" s="45">
        <v>184.285</v>
      </c>
      <c r="Q31" s="83"/>
    </row>
    <row r="32" spans="1:4" ht="22.5" customHeight="1">
      <c r="A32" s="41">
        <v>241549</v>
      </c>
      <c r="B32" s="42">
        <v>37743</v>
      </c>
      <c r="C32" s="83"/>
      <c r="D32" s="43">
        <v>184.225</v>
      </c>
    </row>
    <row r="33" spans="1:4" ht="22.5" customHeight="1">
      <c r="A33" s="41">
        <v>241550</v>
      </c>
      <c r="B33" s="42">
        <v>37744</v>
      </c>
      <c r="C33" s="83"/>
      <c r="D33" s="43">
        <v>184.255</v>
      </c>
    </row>
    <row r="34" spans="1:13" ht="21" customHeight="1">
      <c r="A34" s="41">
        <v>241551</v>
      </c>
      <c r="B34" s="42">
        <v>37745</v>
      </c>
      <c r="C34" s="83"/>
      <c r="D34" s="43">
        <v>184.35500000000002</v>
      </c>
      <c r="E34" s="44">
        <v>184.36</v>
      </c>
      <c r="J34" s="38" t="s">
        <v>40</v>
      </c>
      <c r="K34" s="281">
        <f>+COUNT(DATA!C9:C14)</f>
        <v>6</v>
      </c>
      <c r="L34" s="281"/>
      <c r="M34" s="40" t="s">
        <v>38</v>
      </c>
    </row>
    <row r="35" spans="1:4" ht="21" customHeight="1">
      <c r="A35" s="41">
        <v>241552</v>
      </c>
      <c r="B35" s="42">
        <v>37746</v>
      </c>
      <c r="C35" s="83"/>
      <c r="D35" s="43">
        <v>184.485</v>
      </c>
    </row>
    <row r="36" spans="1:13" ht="21" customHeight="1">
      <c r="A36" s="41">
        <v>241553</v>
      </c>
      <c r="B36" s="42">
        <v>37747</v>
      </c>
      <c r="C36" s="83"/>
      <c r="D36" s="43">
        <v>184.585</v>
      </c>
      <c r="K36" s="46" t="s">
        <v>37</v>
      </c>
      <c r="L36" s="47">
        <v>31</v>
      </c>
      <c r="M36" s="48" t="s">
        <v>38</v>
      </c>
    </row>
    <row r="37" spans="1:4" ht="21" customHeight="1">
      <c r="A37" s="41">
        <v>241554</v>
      </c>
      <c r="B37" s="42">
        <v>37748</v>
      </c>
      <c r="C37" s="83"/>
      <c r="D37" s="43">
        <v>184.35500000000002</v>
      </c>
    </row>
    <row r="38" spans="1:4" ht="21" customHeight="1">
      <c r="A38" s="41">
        <v>241555</v>
      </c>
      <c r="B38" s="42">
        <v>37749</v>
      </c>
      <c r="C38" s="83"/>
      <c r="D38" s="43">
        <v>184.895</v>
      </c>
    </row>
    <row r="39" spans="1:4" ht="23.25">
      <c r="A39" s="41">
        <v>241556</v>
      </c>
      <c r="B39" s="42">
        <v>37750</v>
      </c>
      <c r="C39" s="83"/>
      <c r="D39" s="43">
        <v>184.57500000000002</v>
      </c>
    </row>
    <row r="40" spans="1:4" ht="23.25">
      <c r="A40" s="41">
        <v>241557</v>
      </c>
      <c r="B40" s="42">
        <v>37751</v>
      </c>
      <c r="C40" s="83"/>
      <c r="D40" s="43">
        <v>184.35500000000002</v>
      </c>
    </row>
    <row r="41" spans="1:4" ht="23.25">
      <c r="A41" s="41">
        <v>241558</v>
      </c>
      <c r="B41" s="42">
        <v>37752</v>
      </c>
      <c r="C41" s="83"/>
      <c r="D41" s="43">
        <v>184.275</v>
      </c>
    </row>
    <row r="42" spans="1:4" ht="23.25">
      <c r="A42" s="41">
        <v>241559</v>
      </c>
      <c r="B42" s="42">
        <v>37753</v>
      </c>
      <c r="C42" s="83"/>
      <c r="D42" s="43">
        <v>184.32500000000002</v>
      </c>
    </row>
    <row r="43" spans="1:4" ht="23.25">
      <c r="A43" s="41">
        <v>241560</v>
      </c>
      <c r="B43" s="42">
        <v>37754</v>
      </c>
      <c r="C43" s="83"/>
      <c r="D43" s="43">
        <v>184.35500000000002</v>
      </c>
    </row>
    <row r="44" spans="1:4" ht="23.25">
      <c r="A44" s="41">
        <v>241561</v>
      </c>
      <c r="B44" s="42">
        <v>37755</v>
      </c>
      <c r="C44" s="83"/>
      <c r="D44" s="43">
        <v>184.35500000000002</v>
      </c>
    </row>
    <row r="45" spans="1:4" ht="23.25">
      <c r="A45" s="41">
        <v>241562</v>
      </c>
      <c r="B45" s="42">
        <v>37756</v>
      </c>
      <c r="C45" s="83"/>
      <c r="D45" s="43">
        <v>184.35500000000002</v>
      </c>
    </row>
    <row r="46" spans="1:4" ht="23.25">
      <c r="A46" s="41">
        <v>241563</v>
      </c>
      <c r="B46" s="42">
        <v>37757</v>
      </c>
      <c r="C46" s="83"/>
      <c r="D46" s="43">
        <v>184.205</v>
      </c>
    </row>
    <row r="47" spans="1:4" ht="23.25">
      <c r="A47" s="41">
        <v>241564</v>
      </c>
      <c r="B47" s="42">
        <v>37758</v>
      </c>
      <c r="C47" s="83"/>
      <c r="D47" s="43">
        <v>184.455</v>
      </c>
    </row>
    <row r="48" spans="1:4" ht="23.25">
      <c r="A48" s="41">
        <v>241565</v>
      </c>
      <c r="B48" s="42">
        <v>37759</v>
      </c>
      <c r="C48" s="83"/>
      <c r="D48" s="43">
        <v>185.255</v>
      </c>
    </row>
    <row r="49" spans="1:4" ht="23.25">
      <c r="A49" s="41">
        <v>241566</v>
      </c>
      <c r="B49" s="42">
        <v>37760</v>
      </c>
      <c r="C49" s="83"/>
      <c r="D49" s="43">
        <v>185.205</v>
      </c>
    </row>
    <row r="50" spans="1:5" ht="23.25">
      <c r="A50" s="41">
        <v>241567</v>
      </c>
      <c r="B50" s="42">
        <v>37761</v>
      </c>
      <c r="C50" s="83"/>
      <c r="D50" s="43">
        <v>184.425</v>
      </c>
      <c r="E50" s="44">
        <v>184.56</v>
      </c>
    </row>
    <row r="51" spans="1:4" ht="23.25">
      <c r="A51" s="41">
        <v>241568</v>
      </c>
      <c r="B51" s="42">
        <v>37762</v>
      </c>
      <c r="C51" s="83"/>
      <c r="D51" s="43">
        <v>184.485</v>
      </c>
    </row>
    <row r="52" spans="1:4" ht="23.25">
      <c r="A52" s="41">
        <v>241569</v>
      </c>
      <c r="B52" s="42">
        <v>37763</v>
      </c>
      <c r="C52" s="83"/>
      <c r="D52" s="43">
        <v>184.555</v>
      </c>
    </row>
    <row r="53" spans="1:4" ht="23.25">
      <c r="A53" s="41">
        <v>241570</v>
      </c>
      <c r="B53" s="42">
        <v>37764</v>
      </c>
      <c r="C53" s="83"/>
      <c r="D53" s="43">
        <v>184.555</v>
      </c>
    </row>
    <row r="54" spans="1:5" ht="23.25">
      <c r="A54" s="41">
        <v>241571</v>
      </c>
      <c r="B54" s="42">
        <v>37765</v>
      </c>
      <c r="C54" s="83"/>
      <c r="D54" s="43">
        <v>184.505</v>
      </c>
      <c r="E54" s="49"/>
    </row>
    <row r="55" spans="1:4" ht="23.25">
      <c r="A55" s="41">
        <v>241572</v>
      </c>
      <c r="B55" s="42">
        <v>37766</v>
      </c>
      <c r="C55" s="83"/>
      <c r="D55" s="43">
        <v>184.54500000000002</v>
      </c>
    </row>
    <row r="56" spans="1:4" ht="23.25">
      <c r="A56" s="41">
        <v>241573</v>
      </c>
      <c r="B56" s="42">
        <v>37767</v>
      </c>
      <c r="C56" s="83"/>
      <c r="D56" s="43">
        <v>184.565</v>
      </c>
    </row>
    <row r="57" spans="1:4" ht="23.25">
      <c r="A57" s="41">
        <v>241574</v>
      </c>
      <c r="B57" s="42">
        <v>37768</v>
      </c>
      <c r="C57" s="83"/>
      <c r="D57" s="43">
        <v>184.505</v>
      </c>
    </row>
    <row r="58" spans="1:5" ht="23.25">
      <c r="A58" s="41">
        <v>241575</v>
      </c>
      <c r="B58" s="42">
        <v>37769</v>
      </c>
      <c r="C58" s="83"/>
      <c r="D58" s="43">
        <v>184.505</v>
      </c>
      <c r="E58" s="49"/>
    </row>
    <row r="59" spans="1:4" ht="23.25">
      <c r="A59" s="41">
        <v>241576</v>
      </c>
      <c r="B59" s="42">
        <v>37770</v>
      </c>
      <c r="C59" s="83"/>
      <c r="D59" s="43">
        <v>184.60500000000002</v>
      </c>
    </row>
    <row r="60" spans="1:4" ht="23.25">
      <c r="A60" s="41">
        <v>241577</v>
      </c>
      <c r="B60" s="42">
        <v>37771</v>
      </c>
      <c r="C60" s="83"/>
      <c r="D60" s="43">
        <v>184.815</v>
      </c>
    </row>
    <row r="61" spans="1:4" ht="23.25">
      <c r="A61" s="41">
        <v>241578</v>
      </c>
      <c r="B61" s="42">
        <v>37772</v>
      </c>
      <c r="C61" s="83"/>
      <c r="D61" s="43">
        <v>184.85500000000002</v>
      </c>
    </row>
    <row r="62" spans="1:4" ht="23.25">
      <c r="A62" s="41">
        <v>241579</v>
      </c>
      <c r="B62" s="42">
        <v>37773</v>
      </c>
      <c r="C62" s="83"/>
      <c r="D62" s="43">
        <v>184.725</v>
      </c>
    </row>
    <row r="63" spans="1:5" ht="23.25">
      <c r="A63" s="41">
        <v>241580</v>
      </c>
      <c r="B63" s="42">
        <v>37774</v>
      </c>
      <c r="C63" s="83"/>
      <c r="D63" s="43">
        <v>184.725</v>
      </c>
      <c r="E63" s="51"/>
    </row>
    <row r="64" spans="1:4" ht="23.25">
      <c r="A64" s="41">
        <v>241581</v>
      </c>
      <c r="B64" s="42">
        <v>37775</v>
      </c>
      <c r="C64" s="83"/>
      <c r="D64" s="43">
        <v>184.705</v>
      </c>
    </row>
    <row r="65" spans="1:5" ht="23.25">
      <c r="A65" s="41">
        <v>241582</v>
      </c>
      <c r="B65" s="42">
        <v>37776</v>
      </c>
      <c r="C65" s="83"/>
      <c r="D65" s="43">
        <v>184.705</v>
      </c>
      <c r="E65" s="44">
        <v>184.55</v>
      </c>
    </row>
    <row r="66" spans="1:4" ht="23.25">
      <c r="A66" s="41">
        <v>241583</v>
      </c>
      <c r="B66" s="42">
        <v>37777</v>
      </c>
      <c r="C66" s="83"/>
      <c r="D66" s="43">
        <v>184.585</v>
      </c>
    </row>
    <row r="67" spans="1:4" ht="23.25">
      <c r="A67" s="41">
        <v>241584</v>
      </c>
      <c r="B67" s="42">
        <v>37778</v>
      </c>
      <c r="C67" s="83"/>
      <c r="D67" s="43">
        <v>184.625</v>
      </c>
    </row>
    <row r="68" spans="1:4" ht="23.25">
      <c r="A68" s="41">
        <v>241585</v>
      </c>
      <c r="B68" s="42">
        <v>37779</v>
      </c>
      <c r="C68" s="83"/>
      <c r="D68" s="43">
        <v>184.705</v>
      </c>
    </row>
    <row r="69" spans="1:4" ht="23.25">
      <c r="A69" s="41">
        <v>241586</v>
      </c>
      <c r="B69" s="42">
        <v>37780</v>
      </c>
      <c r="C69" s="83"/>
      <c r="D69" s="43">
        <v>185.005</v>
      </c>
    </row>
    <row r="70" spans="1:4" ht="23.25">
      <c r="A70" s="41">
        <v>241587</v>
      </c>
      <c r="B70" s="42">
        <v>37781</v>
      </c>
      <c r="C70" s="83"/>
      <c r="D70" s="43">
        <v>185.54500000000002</v>
      </c>
    </row>
    <row r="71" spans="1:4" ht="23.25">
      <c r="A71" s="41">
        <v>241588</v>
      </c>
      <c r="B71" s="42">
        <v>37782</v>
      </c>
      <c r="C71" s="83"/>
      <c r="D71" s="43">
        <v>184.88500000000002</v>
      </c>
    </row>
    <row r="72" spans="1:4" ht="23.25">
      <c r="A72" s="41">
        <v>241589</v>
      </c>
      <c r="B72" s="42">
        <v>37783</v>
      </c>
      <c r="C72" s="83"/>
      <c r="D72" s="43">
        <v>184.935</v>
      </c>
    </row>
    <row r="73" spans="1:4" ht="23.25">
      <c r="A73" s="41">
        <v>241590</v>
      </c>
      <c r="B73" s="42">
        <v>37784</v>
      </c>
      <c r="C73" s="83"/>
      <c r="D73" s="43">
        <v>184.905</v>
      </c>
    </row>
    <row r="74" spans="1:4" ht="23.25">
      <c r="A74" s="41">
        <v>241591</v>
      </c>
      <c r="B74" s="42">
        <v>37785</v>
      </c>
      <c r="C74" s="83"/>
      <c r="D74" s="43">
        <v>185.255</v>
      </c>
    </row>
    <row r="75" spans="1:4" ht="23.25">
      <c r="A75" s="41">
        <v>241592</v>
      </c>
      <c r="B75" s="42">
        <v>37786</v>
      </c>
      <c r="C75" s="83"/>
      <c r="D75" s="43">
        <v>184.875</v>
      </c>
    </row>
    <row r="76" spans="1:4" ht="23.25">
      <c r="A76" s="41">
        <v>241593</v>
      </c>
      <c r="B76" s="42">
        <v>37787</v>
      </c>
      <c r="C76" s="83"/>
      <c r="D76" s="43">
        <v>184.835</v>
      </c>
    </row>
    <row r="77" spans="1:4" ht="23.25">
      <c r="A77" s="41">
        <v>241594</v>
      </c>
      <c r="B77" s="42">
        <v>37788</v>
      </c>
      <c r="C77" s="83"/>
      <c r="D77" s="43">
        <v>185.07500000000002</v>
      </c>
    </row>
    <row r="78" spans="1:4" ht="23.25">
      <c r="A78" s="41">
        <v>241595</v>
      </c>
      <c r="B78" s="42">
        <v>37789</v>
      </c>
      <c r="C78" s="83"/>
      <c r="D78" s="43">
        <v>184.925</v>
      </c>
    </row>
    <row r="79" spans="1:4" ht="23.25">
      <c r="A79" s="41">
        <v>241596</v>
      </c>
      <c r="B79" s="42">
        <v>37790</v>
      </c>
      <c r="C79" s="83"/>
      <c r="D79" s="43">
        <v>185.235</v>
      </c>
    </row>
    <row r="80" spans="1:5" ht="23.25">
      <c r="A80" s="41">
        <v>241597</v>
      </c>
      <c r="B80" s="42">
        <v>37791</v>
      </c>
      <c r="C80" s="83"/>
      <c r="D80" s="43">
        <v>186.305</v>
      </c>
      <c r="E80" s="44">
        <v>186.255</v>
      </c>
    </row>
    <row r="81" spans="1:4" ht="23.25">
      <c r="A81" s="41">
        <v>241598</v>
      </c>
      <c r="B81" s="42">
        <v>37792</v>
      </c>
      <c r="C81" s="83"/>
      <c r="D81" s="43">
        <v>186.76500000000001</v>
      </c>
    </row>
    <row r="82" spans="1:4" ht="23.25">
      <c r="A82" s="41">
        <v>241599</v>
      </c>
      <c r="B82" s="42">
        <v>37793</v>
      </c>
      <c r="C82" s="83"/>
      <c r="D82" s="43">
        <v>187.275</v>
      </c>
    </row>
    <row r="83" spans="1:4" ht="23.25">
      <c r="A83" s="41">
        <v>241600</v>
      </c>
      <c r="B83" s="42">
        <v>37794</v>
      </c>
      <c r="C83" s="83"/>
      <c r="D83" s="43">
        <v>185.905</v>
      </c>
    </row>
    <row r="84" spans="1:4" ht="23.25">
      <c r="A84" s="41">
        <v>241601</v>
      </c>
      <c r="B84" s="42">
        <v>37795</v>
      </c>
      <c r="C84" s="83"/>
      <c r="D84" s="43">
        <v>185.655</v>
      </c>
    </row>
    <row r="85" spans="1:4" ht="23.25">
      <c r="A85" s="41">
        <v>241602</v>
      </c>
      <c r="B85" s="42">
        <v>37796</v>
      </c>
      <c r="C85" s="83"/>
      <c r="D85" s="43">
        <v>186.745</v>
      </c>
    </row>
    <row r="86" spans="1:4" ht="23.25">
      <c r="A86" s="41">
        <v>241603</v>
      </c>
      <c r="B86" s="42">
        <v>37797</v>
      </c>
      <c r="C86" s="83"/>
      <c r="D86" s="43">
        <v>187.57500000000002</v>
      </c>
    </row>
    <row r="87" spans="1:5" ht="23.25">
      <c r="A87" s="41">
        <v>241604</v>
      </c>
      <c r="B87" s="42">
        <v>37798</v>
      </c>
      <c r="C87" s="83"/>
      <c r="D87" s="43">
        <v>186.60500000000002</v>
      </c>
      <c r="E87" s="49"/>
    </row>
    <row r="88" spans="1:5" ht="23.25">
      <c r="A88" s="41">
        <v>241605</v>
      </c>
      <c r="B88" s="42">
        <v>37799</v>
      </c>
      <c r="C88" s="83"/>
      <c r="D88" s="43">
        <v>186.285</v>
      </c>
      <c r="E88" s="51"/>
    </row>
    <row r="89" spans="1:4" ht="23.25">
      <c r="A89" s="41">
        <v>241606</v>
      </c>
      <c r="B89" s="42">
        <v>37800</v>
      </c>
      <c r="C89" s="83"/>
      <c r="D89" s="43">
        <v>187.195</v>
      </c>
    </row>
    <row r="90" spans="1:4" ht="23.25">
      <c r="A90" s="41">
        <v>241607</v>
      </c>
      <c r="B90" s="42">
        <v>37801</v>
      </c>
      <c r="C90" s="83"/>
      <c r="D90" s="43">
        <v>187.175</v>
      </c>
    </row>
    <row r="91" spans="1:5" ht="23.25">
      <c r="A91" s="41">
        <v>241608</v>
      </c>
      <c r="B91" s="42">
        <v>37802</v>
      </c>
      <c r="C91" s="83"/>
      <c r="D91" s="43">
        <v>186.475</v>
      </c>
      <c r="E91" s="49"/>
    </row>
    <row r="92" spans="1:4" ht="23.25">
      <c r="A92" s="41">
        <v>241609</v>
      </c>
      <c r="B92" s="42">
        <v>37803</v>
      </c>
      <c r="C92" s="83"/>
      <c r="D92" s="43">
        <v>185.895</v>
      </c>
    </row>
    <row r="93" spans="1:4" ht="23.25">
      <c r="A93" s="41">
        <v>241610</v>
      </c>
      <c r="B93" s="42">
        <v>37804</v>
      </c>
      <c r="C93" s="83"/>
      <c r="D93" s="43">
        <v>185.615</v>
      </c>
    </row>
    <row r="94" spans="1:4" ht="23.25">
      <c r="A94" s="41">
        <v>241611</v>
      </c>
      <c r="B94" s="42">
        <v>37805</v>
      </c>
      <c r="C94" s="83"/>
      <c r="D94" s="43">
        <v>185.405</v>
      </c>
    </row>
    <row r="95" spans="1:4" ht="23.25">
      <c r="A95" s="41">
        <v>241612</v>
      </c>
      <c r="B95" s="42">
        <v>37806</v>
      </c>
      <c r="C95" s="83"/>
      <c r="D95" s="43">
        <v>185.815</v>
      </c>
    </row>
    <row r="96" spans="1:4" ht="23.25">
      <c r="A96" s="41">
        <v>241613</v>
      </c>
      <c r="B96" s="42">
        <v>37807</v>
      </c>
      <c r="C96" s="83"/>
      <c r="D96" s="43">
        <v>185.525</v>
      </c>
    </row>
    <row r="97" spans="1:5" ht="23.25">
      <c r="A97" s="41">
        <v>241614</v>
      </c>
      <c r="B97" s="42">
        <v>37808</v>
      </c>
      <c r="C97" s="83"/>
      <c r="D97" s="43">
        <v>185.35500000000002</v>
      </c>
      <c r="E97" s="44">
        <v>185.26</v>
      </c>
    </row>
    <row r="98" spans="1:4" ht="23.25">
      <c r="A98" s="41">
        <v>241615</v>
      </c>
      <c r="B98" s="42">
        <v>37809</v>
      </c>
      <c r="C98" s="83"/>
      <c r="D98" s="43">
        <v>185.13500000000002</v>
      </c>
    </row>
    <row r="99" spans="1:4" ht="23.25">
      <c r="A99" s="41">
        <v>241616</v>
      </c>
      <c r="B99" s="42">
        <v>37810</v>
      </c>
      <c r="C99" s="83"/>
      <c r="D99" s="43">
        <v>185.13500000000002</v>
      </c>
    </row>
    <row r="100" spans="1:4" ht="23.25">
      <c r="A100" s="41">
        <v>241617</v>
      </c>
      <c r="B100" s="42">
        <v>37811</v>
      </c>
      <c r="C100" s="83"/>
      <c r="D100" s="43">
        <v>185.485</v>
      </c>
    </row>
    <row r="101" spans="1:4" ht="23.25">
      <c r="A101" s="41">
        <v>241618</v>
      </c>
      <c r="B101" s="42">
        <v>37812</v>
      </c>
      <c r="C101" s="83"/>
      <c r="D101" s="43">
        <v>185.51500000000001</v>
      </c>
    </row>
    <row r="102" spans="1:4" ht="23.25">
      <c r="A102" s="41">
        <v>241619</v>
      </c>
      <c r="B102" s="42">
        <v>37813</v>
      </c>
      <c r="C102" s="83"/>
      <c r="D102" s="43">
        <v>185.715</v>
      </c>
    </row>
    <row r="103" spans="1:4" ht="23.25">
      <c r="A103" s="41">
        <v>241620</v>
      </c>
      <c r="B103" s="42">
        <v>37814</v>
      </c>
      <c r="C103" s="83"/>
      <c r="D103" s="43">
        <v>187.805</v>
      </c>
    </row>
    <row r="104" spans="1:4" ht="23.25">
      <c r="A104" s="41">
        <v>241621</v>
      </c>
      <c r="B104" s="42">
        <v>37815</v>
      </c>
      <c r="C104" s="83"/>
      <c r="D104" s="43">
        <v>187.115</v>
      </c>
    </row>
    <row r="105" spans="1:4" ht="23.25">
      <c r="A105" s="41">
        <v>241622</v>
      </c>
      <c r="B105" s="42">
        <v>37816</v>
      </c>
      <c r="C105" s="83"/>
      <c r="D105" s="43">
        <v>186.025</v>
      </c>
    </row>
    <row r="106" spans="1:4" ht="23.25">
      <c r="A106" s="41">
        <v>241623</v>
      </c>
      <c r="B106" s="42">
        <v>37817</v>
      </c>
      <c r="C106" s="83"/>
      <c r="D106" s="43">
        <v>185.78900000000002</v>
      </c>
    </row>
    <row r="107" spans="1:4" ht="23.25">
      <c r="A107" s="41">
        <v>241624</v>
      </c>
      <c r="B107" s="42">
        <v>37818</v>
      </c>
      <c r="C107" s="83"/>
      <c r="D107" s="43">
        <v>185.60500000000002</v>
      </c>
    </row>
    <row r="108" spans="1:4" ht="23.25">
      <c r="A108" s="41">
        <v>241625</v>
      </c>
      <c r="B108" s="42">
        <v>37819</v>
      </c>
      <c r="C108" s="83"/>
      <c r="D108" s="43">
        <v>185.655</v>
      </c>
    </row>
    <row r="109" spans="1:4" ht="23.25">
      <c r="A109" s="41">
        <v>241626</v>
      </c>
      <c r="B109" s="42">
        <v>37820</v>
      </c>
      <c r="C109" s="83"/>
      <c r="D109" s="43">
        <v>186.085</v>
      </c>
    </row>
    <row r="110" spans="1:4" ht="23.25">
      <c r="A110" s="41">
        <v>241627</v>
      </c>
      <c r="B110" s="42">
        <v>37821</v>
      </c>
      <c r="C110" s="83"/>
      <c r="D110" s="43">
        <v>186.555</v>
      </c>
    </row>
    <row r="111" spans="1:5" ht="23.25">
      <c r="A111" s="41">
        <v>241628</v>
      </c>
      <c r="B111" s="42">
        <v>37822</v>
      </c>
      <c r="C111" s="83"/>
      <c r="D111" s="43">
        <v>188.095</v>
      </c>
      <c r="E111" s="44">
        <v>187.685</v>
      </c>
    </row>
    <row r="112" spans="1:4" ht="23.25">
      <c r="A112" s="41">
        <v>241629</v>
      </c>
      <c r="B112" s="42">
        <v>37823</v>
      </c>
      <c r="C112" s="83"/>
      <c r="D112" s="43">
        <v>189.305</v>
      </c>
    </row>
    <row r="113" spans="1:5" ht="23.25">
      <c r="A113" s="41">
        <v>241630</v>
      </c>
      <c r="B113" s="42">
        <v>37824</v>
      </c>
      <c r="C113" s="83"/>
      <c r="D113" s="43">
        <v>190.845</v>
      </c>
      <c r="E113" s="44">
        <v>190.52</v>
      </c>
    </row>
    <row r="114" spans="1:4" ht="23.25">
      <c r="A114" s="41">
        <v>241631</v>
      </c>
      <c r="B114" s="42">
        <v>37825</v>
      </c>
      <c r="C114" s="83"/>
      <c r="D114" s="43">
        <v>190.755</v>
      </c>
    </row>
    <row r="115" spans="1:4" ht="23.25">
      <c r="A115" s="41">
        <v>241632</v>
      </c>
      <c r="B115" s="42">
        <v>37826</v>
      </c>
      <c r="C115" s="83"/>
      <c r="D115" s="43">
        <v>188.955</v>
      </c>
    </row>
    <row r="116" spans="1:4" ht="23.25">
      <c r="A116" s="41">
        <v>241633</v>
      </c>
      <c r="B116" s="42">
        <v>37827</v>
      </c>
      <c r="C116" s="83"/>
      <c r="D116" s="43">
        <v>190.305</v>
      </c>
    </row>
    <row r="117" spans="1:4" ht="23.25">
      <c r="A117" s="41">
        <v>241634</v>
      </c>
      <c r="B117" s="42">
        <v>37828</v>
      </c>
      <c r="C117" s="83"/>
      <c r="D117" s="43">
        <v>189.905</v>
      </c>
    </row>
    <row r="118" spans="1:4" ht="23.25">
      <c r="A118" s="41">
        <v>241635</v>
      </c>
      <c r="B118" s="42">
        <v>37829</v>
      </c>
      <c r="C118" s="83"/>
      <c r="D118" s="43">
        <v>190.13500000000002</v>
      </c>
    </row>
    <row r="119" spans="1:4" ht="23.25">
      <c r="A119" s="41">
        <v>241636</v>
      </c>
      <c r="B119" s="42">
        <v>37830</v>
      </c>
      <c r="C119" s="83"/>
      <c r="D119" s="43">
        <v>189.705</v>
      </c>
    </row>
    <row r="120" spans="1:5" ht="23.25">
      <c r="A120" s="41">
        <v>241637</v>
      </c>
      <c r="B120" s="42">
        <v>37831</v>
      </c>
      <c r="C120" s="83"/>
      <c r="D120" s="43">
        <v>190.79500000000002</v>
      </c>
      <c r="E120" s="49"/>
    </row>
    <row r="121" spans="1:4" ht="23.25">
      <c r="A121" s="41">
        <v>241638</v>
      </c>
      <c r="B121" s="42">
        <v>37832</v>
      </c>
      <c r="C121" s="83"/>
      <c r="D121" s="43">
        <v>189.985</v>
      </c>
    </row>
    <row r="122" spans="1:4" ht="23.25">
      <c r="A122" s="41">
        <v>241639</v>
      </c>
      <c r="B122" s="42">
        <v>37833</v>
      </c>
      <c r="C122" s="83"/>
      <c r="D122" s="43">
        <v>189.185</v>
      </c>
    </row>
    <row r="123" spans="1:4" ht="23.25">
      <c r="A123" s="41">
        <v>241640</v>
      </c>
      <c r="B123" s="42">
        <v>37834</v>
      </c>
      <c r="C123" s="83"/>
      <c r="D123" s="43">
        <v>188.705</v>
      </c>
    </row>
    <row r="124" spans="1:4" ht="23.25">
      <c r="A124" s="41">
        <v>241641</v>
      </c>
      <c r="B124" s="42">
        <v>37835</v>
      </c>
      <c r="C124" s="83"/>
      <c r="D124" s="43">
        <v>187.775</v>
      </c>
    </row>
    <row r="125" spans="1:4" ht="23.25">
      <c r="A125" s="41">
        <v>241642</v>
      </c>
      <c r="B125" s="42">
        <v>37836</v>
      </c>
      <c r="C125" s="83"/>
      <c r="D125" s="43">
        <v>187.365</v>
      </c>
    </row>
    <row r="126" spans="1:8" ht="23.25">
      <c r="A126" s="41">
        <v>241643</v>
      </c>
      <c r="B126" s="42">
        <v>37837</v>
      </c>
      <c r="C126" s="83"/>
      <c r="D126" s="43">
        <v>187.455</v>
      </c>
      <c r="E126" s="44">
        <v>187.17</v>
      </c>
      <c r="H126" s="44"/>
    </row>
    <row r="127" spans="1:4" ht="23.25">
      <c r="A127" s="41">
        <v>241644</v>
      </c>
      <c r="B127" s="42">
        <v>37838</v>
      </c>
      <c r="C127" s="83"/>
      <c r="D127" s="43">
        <v>187.785</v>
      </c>
    </row>
    <row r="128" spans="1:4" ht="23.25">
      <c r="A128" s="41">
        <v>241645</v>
      </c>
      <c r="B128" s="42">
        <v>37839</v>
      </c>
      <c r="C128" s="83"/>
      <c r="D128" s="43">
        <v>185.985</v>
      </c>
    </row>
    <row r="129" spans="1:4" ht="23.25">
      <c r="A129" s="41">
        <v>241646</v>
      </c>
      <c r="B129" s="42">
        <v>37840</v>
      </c>
      <c r="C129" s="83"/>
      <c r="D129" s="43">
        <v>186.005</v>
      </c>
    </row>
    <row r="130" spans="1:4" ht="23.25">
      <c r="A130" s="41">
        <v>241647</v>
      </c>
      <c r="B130" s="42">
        <v>37841</v>
      </c>
      <c r="C130" s="83"/>
      <c r="D130" s="43">
        <v>185.805</v>
      </c>
    </row>
    <row r="131" spans="1:4" ht="23.25">
      <c r="A131" s="41">
        <v>241648</v>
      </c>
      <c r="B131" s="42">
        <v>37842</v>
      </c>
      <c r="C131" s="83"/>
      <c r="D131" s="43">
        <v>186.405</v>
      </c>
    </row>
    <row r="132" spans="1:4" ht="23.25">
      <c r="A132" s="41">
        <v>241649</v>
      </c>
      <c r="B132" s="42">
        <v>37843</v>
      </c>
      <c r="C132" s="83"/>
      <c r="D132" s="43">
        <v>186.125</v>
      </c>
    </row>
    <row r="133" spans="1:4" ht="23.25">
      <c r="A133" s="41">
        <v>241650</v>
      </c>
      <c r="B133" s="42">
        <v>37844</v>
      </c>
      <c r="C133" s="83"/>
      <c r="D133" s="43">
        <v>185.975</v>
      </c>
    </row>
    <row r="134" spans="1:5" ht="23.25">
      <c r="A134" s="41">
        <v>241651</v>
      </c>
      <c r="B134" s="42">
        <v>37845</v>
      </c>
      <c r="C134" s="83"/>
      <c r="D134" s="43">
        <v>185.10500000000002</v>
      </c>
      <c r="E134" s="49"/>
    </row>
    <row r="135" spans="1:4" ht="23.25">
      <c r="A135" s="41">
        <v>241652</v>
      </c>
      <c r="B135" s="42">
        <v>37846</v>
      </c>
      <c r="C135" s="83"/>
      <c r="D135" s="43">
        <v>185.29500000000002</v>
      </c>
    </row>
    <row r="136" spans="1:5" ht="23.25">
      <c r="A136" s="41">
        <v>241653</v>
      </c>
      <c r="B136" s="42">
        <v>37847</v>
      </c>
      <c r="C136" s="83"/>
      <c r="D136" s="43">
        <v>185.29500000000002</v>
      </c>
      <c r="E136" s="44">
        <v>186.2</v>
      </c>
    </row>
    <row r="137" spans="1:4" ht="23.25">
      <c r="A137" s="41">
        <v>241654</v>
      </c>
      <c r="B137" s="42">
        <v>37848</v>
      </c>
      <c r="C137" s="83"/>
      <c r="D137" s="43">
        <v>185.185</v>
      </c>
    </row>
    <row r="138" spans="1:4" ht="23.25">
      <c r="A138" s="41">
        <v>241655</v>
      </c>
      <c r="B138" s="42">
        <v>37849</v>
      </c>
      <c r="C138" s="83"/>
      <c r="D138" s="43">
        <v>185.095</v>
      </c>
    </row>
    <row r="139" spans="1:4" ht="23.25">
      <c r="A139" s="41">
        <v>241656</v>
      </c>
      <c r="B139" s="42">
        <v>37850</v>
      </c>
      <c r="C139" s="83"/>
      <c r="D139" s="43">
        <v>188.435</v>
      </c>
    </row>
    <row r="140" spans="1:8" ht="23.25">
      <c r="A140" s="41">
        <v>241657</v>
      </c>
      <c r="B140" s="42">
        <v>37851</v>
      </c>
      <c r="C140" s="83"/>
      <c r="D140" s="43">
        <v>191.395</v>
      </c>
      <c r="H140" s="44"/>
    </row>
    <row r="141" spans="1:4" ht="23.25">
      <c r="A141" s="41">
        <v>241658</v>
      </c>
      <c r="B141" s="42">
        <v>37852</v>
      </c>
      <c r="C141" s="83"/>
      <c r="D141" s="43">
        <v>189.235</v>
      </c>
    </row>
    <row r="142" spans="1:4" ht="23.25">
      <c r="A142" s="41">
        <v>241659</v>
      </c>
      <c r="B142" s="42">
        <v>37853</v>
      </c>
      <c r="C142" s="83"/>
      <c r="D142" s="43">
        <v>188.215</v>
      </c>
    </row>
    <row r="143" spans="1:4" ht="23.25">
      <c r="A143" s="41">
        <v>241660</v>
      </c>
      <c r="B143" s="42">
        <v>37854</v>
      </c>
      <c r="C143" s="83"/>
      <c r="D143" s="43">
        <v>187.305</v>
      </c>
    </row>
    <row r="144" spans="1:4" ht="23.25">
      <c r="A144" s="41">
        <v>241661</v>
      </c>
      <c r="B144" s="42">
        <v>37855</v>
      </c>
      <c r="C144" s="83"/>
      <c r="D144" s="43">
        <v>186.755</v>
      </c>
    </row>
    <row r="145" spans="1:4" ht="23.25">
      <c r="A145" s="41">
        <v>241662</v>
      </c>
      <c r="B145" s="42">
        <v>37856</v>
      </c>
      <c r="C145" s="83"/>
      <c r="D145" s="43">
        <v>186.445</v>
      </c>
    </row>
    <row r="146" spans="1:8" ht="23.25">
      <c r="A146" s="41">
        <v>241663</v>
      </c>
      <c r="B146" s="42">
        <v>37857</v>
      </c>
      <c r="C146" s="83"/>
      <c r="D146" s="43">
        <v>187.225</v>
      </c>
      <c r="H146" s="44"/>
    </row>
    <row r="147" spans="1:4" ht="23.25">
      <c r="A147" s="41">
        <v>241664</v>
      </c>
      <c r="B147" s="42">
        <v>37858</v>
      </c>
      <c r="C147" s="83"/>
      <c r="D147" s="43">
        <v>186.705</v>
      </c>
    </row>
    <row r="148" spans="1:4" ht="23.25">
      <c r="A148" s="41">
        <v>241665</v>
      </c>
      <c r="B148" s="42">
        <v>37859</v>
      </c>
      <c r="C148" s="83"/>
      <c r="D148" s="43">
        <v>188.29500000000002</v>
      </c>
    </row>
    <row r="149" spans="1:4" ht="23.25">
      <c r="A149" s="41">
        <v>241666</v>
      </c>
      <c r="B149" s="42">
        <v>37860</v>
      </c>
      <c r="C149" s="83"/>
      <c r="D149" s="43">
        <v>189.055</v>
      </c>
    </row>
    <row r="150" spans="1:4" ht="23.25">
      <c r="A150" s="41">
        <v>241667</v>
      </c>
      <c r="B150" s="42">
        <v>37861</v>
      </c>
      <c r="C150" s="83"/>
      <c r="D150" s="43">
        <v>188.775</v>
      </c>
    </row>
    <row r="151" spans="1:5" ht="23.25">
      <c r="A151" s="41">
        <v>241668</v>
      </c>
      <c r="B151" s="42">
        <v>37862</v>
      </c>
      <c r="C151" s="83"/>
      <c r="D151" s="43">
        <v>187.525</v>
      </c>
      <c r="E151" s="44">
        <v>187.46</v>
      </c>
    </row>
    <row r="152" spans="1:4" ht="23.25">
      <c r="A152" s="41">
        <v>241669</v>
      </c>
      <c r="B152" s="42">
        <v>37863</v>
      </c>
      <c r="C152" s="83"/>
      <c r="D152" s="43">
        <v>189.055</v>
      </c>
    </row>
    <row r="153" spans="1:4" ht="23.25">
      <c r="A153" s="41">
        <v>241670</v>
      </c>
      <c r="B153" s="42">
        <v>37864</v>
      </c>
      <c r="C153" s="83"/>
      <c r="D153" s="43">
        <v>187.57500000000002</v>
      </c>
    </row>
    <row r="154" spans="1:4" ht="23.25">
      <c r="A154" s="41">
        <v>241671</v>
      </c>
      <c r="B154" s="42">
        <v>37865</v>
      </c>
      <c r="C154" s="83"/>
      <c r="D154" s="43">
        <v>187.26500000000001</v>
      </c>
    </row>
    <row r="155" spans="1:4" ht="23.25">
      <c r="A155" s="41">
        <v>241672</v>
      </c>
      <c r="B155" s="42">
        <v>37866</v>
      </c>
      <c r="C155" s="83"/>
      <c r="D155" s="43">
        <v>187.005</v>
      </c>
    </row>
    <row r="156" spans="1:4" ht="23.25">
      <c r="A156" s="41">
        <v>241673</v>
      </c>
      <c r="B156" s="42">
        <v>37867</v>
      </c>
      <c r="C156" s="83"/>
      <c r="D156" s="43">
        <v>189.685</v>
      </c>
    </row>
    <row r="157" spans="1:4" ht="23.25">
      <c r="A157" s="41">
        <v>241674</v>
      </c>
      <c r="B157" s="42">
        <v>37868</v>
      </c>
      <c r="C157" s="83"/>
      <c r="D157" s="43">
        <v>189.35500000000002</v>
      </c>
    </row>
    <row r="158" spans="1:4" ht="23.25">
      <c r="A158" s="41">
        <v>241675</v>
      </c>
      <c r="B158" s="42">
        <v>37869</v>
      </c>
      <c r="C158" s="83"/>
      <c r="D158" s="43">
        <v>189.76500000000001</v>
      </c>
    </row>
    <row r="159" spans="1:4" ht="23.25">
      <c r="A159" s="41">
        <v>241676</v>
      </c>
      <c r="B159" s="42">
        <v>37870</v>
      </c>
      <c r="C159" s="83"/>
      <c r="D159" s="43">
        <v>187.555</v>
      </c>
    </row>
    <row r="160" spans="1:4" ht="23.25">
      <c r="A160" s="41">
        <v>241677</v>
      </c>
      <c r="B160" s="42">
        <v>37871</v>
      </c>
      <c r="C160" s="83"/>
      <c r="D160" s="43">
        <v>187.145</v>
      </c>
    </row>
    <row r="161" spans="1:4" ht="23.25">
      <c r="A161" s="41">
        <v>241678</v>
      </c>
      <c r="B161" s="42">
        <v>37872</v>
      </c>
      <c r="C161" s="83"/>
      <c r="D161" s="43">
        <v>187.695</v>
      </c>
    </row>
    <row r="162" spans="1:4" ht="23.25">
      <c r="A162" s="41">
        <v>241679</v>
      </c>
      <c r="B162" s="42">
        <v>37873</v>
      </c>
      <c r="C162" s="83"/>
      <c r="D162" s="43">
        <v>186.895</v>
      </c>
    </row>
    <row r="163" spans="1:4" ht="23.25">
      <c r="A163" s="41">
        <v>241680</v>
      </c>
      <c r="B163" s="42">
        <v>37874</v>
      </c>
      <c r="C163" s="83"/>
      <c r="D163" s="43">
        <v>186.54500000000002</v>
      </c>
    </row>
    <row r="164" spans="1:4" ht="23.25">
      <c r="A164" s="41">
        <v>241681</v>
      </c>
      <c r="B164" s="42">
        <v>37875</v>
      </c>
      <c r="C164" s="83"/>
      <c r="D164" s="43">
        <v>186.51500000000001</v>
      </c>
    </row>
    <row r="165" spans="1:5" ht="23.25">
      <c r="A165" s="41">
        <v>241682</v>
      </c>
      <c r="B165" s="42">
        <v>37876</v>
      </c>
      <c r="C165" s="83"/>
      <c r="D165" s="43">
        <v>186.315</v>
      </c>
      <c r="E165" s="44">
        <v>187.29</v>
      </c>
    </row>
    <row r="166" spans="1:4" ht="23.25">
      <c r="A166" s="41">
        <v>241683</v>
      </c>
      <c r="B166" s="42">
        <v>37877</v>
      </c>
      <c r="C166" s="83"/>
      <c r="D166" s="43">
        <v>187.235</v>
      </c>
    </row>
    <row r="167" spans="1:4" ht="23.25">
      <c r="A167" s="41">
        <v>241684</v>
      </c>
      <c r="B167" s="42">
        <v>37878</v>
      </c>
      <c r="C167" s="83"/>
      <c r="D167" s="43">
        <v>186.335</v>
      </c>
    </row>
    <row r="168" spans="1:5" ht="23.25">
      <c r="A168" s="41">
        <v>241685</v>
      </c>
      <c r="B168" s="42">
        <v>37879</v>
      </c>
      <c r="C168" s="83"/>
      <c r="D168" s="43">
        <v>186.115</v>
      </c>
      <c r="E168" s="49"/>
    </row>
    <row r="169" spans="1:4" ht="23.25">
      <c r="A169" s="41">
        <v>241686</v>
      </c>
      <c r="B169" s="42">
        <v>37880</v>
      </c>
      <c r="C169" s="83"/>
      <c r="D169" s="43">
        <v>185.995</v>
      </c>
    </row>
    <row r="170" spans="1:4" ht="23.25">
      <c r="A170" s="41">
        <v>241687</v>
      </c>
      <c r="B170" s="42">
        <v>37881</v>
      </c>
      <c r="C170" s="83"/>
      <c r="D170" s="43">
        <v>186.32500000000002</v>
      </c>
    </row>
    <row r="171" spans="1:5" ht="23.25">
      <c r="A171" s="41">
        <v>241688</v>
      </c>
      <c r="B171" s="42">
        <v>37882</v>
      </c>
      <c r="C171" s="83"/>
      <c r="D171" s="43">
        <v>186.76500000000001</v>
      </c>
      <c r="E171" s="44">
        <v>186.33</v>
      </c>
    </row>
    <row r="172" spans="1:4" ht="23.25">
      <c r="A172" s="41">
        <v>241689</v>
      </c>
      <c r="B172" s="42">
        <v>37883</v>
      </c>
      <c r="C172" s="83"/>
      <c r="D172" s="43">
        <v>186.055</v>
      </c>
    </row>
    <row r="173" spans="1:4" ht="23.25">
      <c r="A173" s="41">
        <v>241690</v>
      </c>
      <c r="B173" s="42">
        <v>37884</v>
      </c>
      <c r="C173" s="83"/>
      <c r="D173" s="43">
        <v>186.91500000000002</v>
      </c>
    </row>
    <row r="174" spans="1:4" ht="23.25">
      <c r="A174" s="41">
        <v>241691</v>
      </c>
      <c r="B174" s="42">
        <v>37885</v>
      </c>
      <c r="C174" s="83"/>
      <c r="D174" s="43">
        <v>186.115</v>
      </c>
    </row>
    <row r="175" spans="1:8" ht="23.25">
      <c r="A175" s="41">
        <v>241692</v>
      </c>
      <c r="B175" s="42">
        <v>37886</v>
      </c>
      <c r="C175" s="83"/>
      <c r="D175" s="43">
        <v>185.985</v>
      </c>
      <c r="H175" s="44">
        <v>212.35</v>
      </c>
    </row>
    <row r="176" spans="1:5" ht="23.25">
      <c r="A176" s="41">
        <v>241693</v>
      </c>
      <c r="B176" s="42">
        <v>37887</v>
      </c>
      <c r="C176" s="83"/>
      <c r="D176" s="43">
        <v>185.955</v>
      </c>
      <c r="E176" s="51"/>
    </row>
    <row r="177" spans="1:5" ht="23.25">
      <c r="A177" s="41">
        <v>241694</v>
      </c>
      <c r="B177" s="42">
        <v>37888</v>
      </c>
      <c r="C177" s="83"/>
      <c r="D177" s="43">
        <v>185.785</v>
      </c>
      <c r="E177" s="52"/>
    </row>
    <row r="178" spans="1:5" ht="23.25">
      <c r="A178" s="41">
        <v>241695</v>
      </c>
      <c r="B178" s="42">
        <v>37889</v>
      </c>
      <c r="C178" s="83"/>
      <c r="D178" s="43">
        <v>185.905</v>
      </c>
      <c r="E178" s="44">
        <v>185.81</v>
      </c>
    </row>
    <row r="179" spans="1:4" ht="23.25">
      <c r="A179" s="41">
        <v>241696</v>
      </c>
      <c r="B179" s="42">
        <v>37890</v>
      </c>
      <c r="C179" s="83"/>
      <c r="D179" s="43">
        <v>185.705</v>
      </c>
    </row>
    <row r="180" spans="1:5" ht="23.25">
      <c r="A180" s="41">
        <v>241697</v>
      </c>
      <c r="B180" s="42">
        <v>37891</v>
      </c>
      <c r="C180" s="83"/>
      <c r="D180" s="43">
        <v>185.565</v>
      </c>
      <c r="E180" s="49"/>
    </row>
    <row r="181" spans="1:4" ht="23.25">
      <c r="A181" s="41">
        <v>241698</v>
      </c>
      <c r="B181" s="42">
        <v>37892</v>
      </c>
      <c r="C181" s="83"/>
      <c r="D181" s="43">
        <v>185.535</v>
      </c>
    </row>
    <row r="182" spans="1:4" ht="23.25">
      <c r="A182" s="41">
        <v>241699</v>
      </c>
      <c r="B182" s="42">
        <v>37893</v>
      </c>
      <c r="C182" s="83"/>
      <c r="D182" s="43">
        <v>185.54500000000002</v>
      </c>
    </row>
    <row r="183" spans="1:4" ht="23.25">
      <c r="A183" s="41">
        <v>241700</v>
      </c>
      <c r="B183" s="42">
        <v>37894</v>
      </c>
      <c r="C183" s="83"/>
      <c r="D183" s="43">
        <v>185.76500000000001</v>
      </c>
    </row>
    <row r="184" spans="1:4" ht="23.25">
      <c r="A184" s="41">
        <v>241701</v>
      </c>
      <c r="B184" s="42">
        <v>37895</v>
      </c>
      <c r="C184"/>
      <c r="D184" s="43">
        <v>185.85500000000002</v>
      </c>
    </row>
    <row r="185" spans="1:4" ht="23.25">
      <c r="A185" s="41">
        <v>241702</v>
      </c>
      <c r="B185" s="42">
        <v>37896</v>
      </c>
      <c r="C185"/>
      <c r="D185" s="43">
        <v>185.805</v>
      </c>
    </row>
    <row r="186" spans="1:4" ht="23.25">
      <c r="A186" s="41">
        <v>241703</v>
      </c>
      <c r="B186" s="42">
        <v>37897</v>
      </c>
      <c r="C186"/>
      <c r="D186" s="43">
        <v>185.525</v>
      </c>
    </row>
    <row r="187" spans="1:5" ht="23.25">
      <c r="A187" s="41">
        <v>241704</v>
      </c>
      <c r="B187" s="42">
        <v>37898</v>
      </c>
      <c r="C187"/>
      <c r="D187" s="43">
        <v>185.32500000000002</v>
      </c>
      <c r="E187" s="44">
        <v>185.33</v>
      </c>
    </row>
    <row r="188" spans="1:4" ht="23.25">
      <c r="A188" s="41">
        <v>241705</v>
      </c>
      <c r="B188" s="42">
        <v>37899</v>
      </c>
      <c r="C188"/>
      <c r="D188" s="43">
        <v>185.285</v>
      </c>
    </row>
    <row r="189" spans="1:4" ht="23.25">
      <c r="A189" s="41">
        <v>241706</v>
      </c>
      <c r="B189" s="42">
        <v>37900</v>
      </c>
      <c r="C189"/>
      <c r="D189" s="43">
        <v>185.245</v>
      </c>
    </row>
    <row r="190" spans="1:4" ht="23.25">
      <c r="A190" s="41">
        <v>241707</v>
      </c>
      <c r="B190" s="42">
        <v>37901</v>
      </c>
      <c r="C190"/>
      <c r="D190" s="43">
        <v>185.245</v>
      </c>
    </row>
    <row r="191" spans="1:4" ht="23.25">
      <c r="A191" s="41">
        <v>241708</v>
      </c>
      <c r="B191" s="42">
        <v>37902</v>
      </c>
      <c r="C191"/>
      <c r="D191" s="43">
        <v>185.215</v>
      </c>
    </row>
    <row r="192" spans="1:4" ht="23.25">
      <c r="A192" s="41">
        <v>241709</v>
      </c>
      <c r="B192" s="42">
        <v>37903</v>
      </c>
      <c r="C192"/>
      <c r="D192" s="43">
        <v>185.055</v>
      </c>
    </row>
    <row r="193" spans="1:4" ht="23.25">
      <c r="A193" s="41">
        <v>241710</v>
      </c>
      <c r="B193" s="42">
        <v>37904</v>
      </c>
      <c r="C193"/>
      <c r="D193" s="43">
        <v>185.055</v>
      </c>
    </row>
    <row r="194" spans="1:4" ht="23.25">
      <c r="A194" s="41">
        <v>241711</v>
      </c>
      <c r="B194" s="42">
        <v>37905</v>
      </c>
      <c r="C194"/>
      <c r="D194" s="43">
        <v>185.025</v>
      </c>
    </row>
    <row r="195" spans="1:4" ht="23.25">
      <c r="A195" s="41">
        <v>241712</v>
      </c>
      <c r="B195" s="42">
        <v>37906</v>
      </c>
      <c r="C195"/>
      <c r="D195" s="43">
        <v>185.005</v>
      </c>
    </row>
    <row r="196" spans="1:4" ht="23.25">
      <c r="A196" s="41">
        <v>241713</v>
      </c>
      <c r="B196" s="42">
        <v>37907</v>
      </c>
      <c r="C196"/>
      <c r="D196" s="43">
        <v>184.955</v>
      </c>
    </row>
    <row r="197" spans="1:4" ht="23.25">
      <c r="A197" s="41">
        <v>241714</v>
      </c>
      <c r="B197" s="42">
        <v>37908</v>
      </c>
      <c r="C197"/>
      <c r="D197" s="43">
        <v>184.905</v>
      </c>
    </row>
    <row r="198" spans="1:4" ht="23.25">
      <c r="A198" s="41">
        <v>241715</v>
      </c>
      <c r="B198" s="42">
        <v>37909</v>
      </c>
      <c r="C198"/>
      <c r="D198" s="43">
        <v>184.85500000000002</v>
      </c>
    </row>
    <row r="199" spans="1:4" ht="23.25">
      <c r="A199" s="41">
        <v>241716</v>
      </c>
      <c r="B199" s="42">
        <v>37910</v>
      </c>
      <c r="C199"/>
      <c r="D199" s="43">
        <v>184.85500000000002</v>
      </c>
    </row>
    <row r="200" spans="1:4" ht="23.25">
      <c r="A200" s="41">
        <v>241717</v>
      </c>
      <c r="B200" s="42">
        <v>37911</v>
      </c>
      <c r="C200"/>
      <c r="D200" s="43">
        <v>184.905</v>
      </c>
    </row>
    <row r="201" spans="1:4" ht="23.25">
      <c r="A201" s="41">
        <v>241718</v>
      </c>
      <c r="B201" s="42">
        <v>37912</v>
      </c>
      <c r="C201"/>
      <c r="D201" s="43">
        <v>184.85500000000002</v>
      </c>
    </row>
    <row r="202" spans="1:4" ht="23.25">
      <c r="A202" s="41">
        <v>241719</v>
      </c>
      <c r="B202" s="42">
        <v>37913</v>
      </c>
      <c r="C202"/>
      <c r="D202" s="43">
        <v>184.85500000000002</v>
      </c>
    </row>
    <row r="203" spans="1:4" ht="23.25">
      <c r="A203" s="41">
        <v>241720</v>
      </c>
      <c r="B203" s="42">
        <v>37914</v>
      </c>
      <c r="C203"/>
      <c r="D203" s="43">
        <v>184.805</v>
      </c>
    </row>
    <row r="204" spans="1:4" ht="23.25">
      <c r="A204" s="41">
        <v>241721</v>
      </c>
      <c r="B204" s="42">
        <v>37915</v>
      </c>
      <c r="C204"/>
      <c r="D204" s="43">
        <v>184.805</v>
      </c>
    </row>
    <row r="205" spans="1:4" ht="23.25">
      <c r="A205" s="41">
        <v>241722</v>
      </c>
      <c r="B205" s="42">
        <v>37916</v>
      </c>
      <c r="C205"/>
      <c r="D205" s="43">
        <v>184.785</v>
      </c>
    </row>
    <row r="206" spans="1:4" ht="23.25">
      <c r="A206" s="41">
        <v>241723</v>
      </c>
      <c r="B206" s="42">
        <v>37917</v>
      </c>
      <c r="C206"/>
      <c r="D206" s="43">
        <v>184.935</v>
      </c>
    </row>
    <row r="207" spans="1:5" ht="23.25">
      <c r="A207" s="41">
        <v>241724</v>
      </c>
      <c r="B207" s="42">
        <v>37918</v>
      </c>
      <c r="C207"/>
      <c r="D207" s="43">
        <v>184.905</v>
      </c>
      <c r="E207" s="44">
        <v>184.91</v>
      </c>
    </row>
    <row r="208" spans="1:4" ht="23.25">
      <c r="A208" s="41">
        <v>241725</v>
      </c>
      <c r="B208" s="42">
        <v>37919</v>
      </c>
      <c r="C208"/>
      <c r="D208" s="43">
        <v>184.835</v>
      </c>
    </row>
    <row r="209" spans="1:4" ht="23.25">
      <c r="A209" s="41">
        <v>241726</v>
      </c>
      <c r="B209" s="42">
        <v>37920</v>
      </c>
      <c r="C209"/>
      <c r="D209" s="43">
        <v>184.85500000000002</v>
      </c>
    </row>
    <row r="210" spans="1:4" ht="23.25">
      <c r="A210" s="41">
        <v>241727</v>
      </c>
      <c r="B210" s="42">
        <v>37921</v>
      </c>
      <c r="C210"/>
      <c r="D210" s="43">
        <v>184.925</v>
      </c>
    </row>
    <row r="211" spans="1:4" ht="23.25">
      <c r="A211" s="41">
        <v>241728</v>
      </c>
      <c r="B211" s="42">
        <v>37922</v>
      </c>
      <c r="C211"/>
      <c r="D211" s="43">
        <v>184.805</v>
      </c>
    </row>
    <row r="212" spans="1:4" ht="23.25">
      <c r="A212" s="41">
        <v>241729</v>
      </c>
      <c r="B212" s="42">
        <v>37923</v>
      </c>
      <c r="C212"/>
      <c r="D212" s="43">
        <v>184.755</v>
      </c>
    </row>
    <row r="213" spans="1:4" ht="23.25">
      <c r="A213" s="41">
        <v>241730</v>
      </c>
      <c r="B213" s="42">
        <v>37924</v>
      </c>
      <c r="C213"/>
      <c r="D213" s="43">
        <v>184.85500000000002</v>
      </c>
    </row>
    <row r="214" spans="1:4" ht="23.25">
      <c r="A214" s="41">
        <v>241731</v>
      </c>
      <c r="B214" s="42">
        <v>37925</v>
      </c>
      <c r="C214"/>
      <c r="D214" s="43">
        <v>184.805</v>
      </c>
    </row>
    <row r="215" spans="1:4" ht="23.25">
      <c r="A215" s="41">
        <v>241732</v>
      </c>
      <c r="B215" s="42">
        <v>37926</v>
      </c>
      <c r="C215"/>
      <c r="D215" s="43">
        <v>184.805</v>
      </c>
    </row>
    <row r="216" spans="1:4" ht="23.25">
      <c r="A216" s="41">
        <v>241733</v>
      </c>
      <c r="B216" s="42">
        <v>37927</v>
      </c>
      <c r="C216"/>
      <c r="D216" s="43">
        <v>184.625</v>
      </c>
    </row>
    <row r="217" spans="1:4" ht="23.25">
      <c r="A217" s="41">
        <v>241734</v>
      </c>
      <c r="B217" s="42">
        <v>37928</v>
      </c>
      <c r="C217"/>
      <c r="D217" s="43">
        <v>184.60500000000002</v>
      </c>
    </row>
    <row r="218" spans="1:4" ht="23.25">
      <c r="A218" s="41">
        <v>241735</v>
      </c>
      <c r="B218" s="42">
        <v>37929</v>
      </c>
      <c r="C218"/>
      <c r="D218" s="43">
        <v>184.595</v>
      </c>
    </row>
    <row r="219" spans="1:4" ht="23.25">
      <c r="A219" s="41">
        <v>241736</v>
      </c>
      <c r="B219" s="42">
        <v>37930</v>
      </c>
      <c r="C219"/>
      <c r="D219" s="43">
        <v>184.60500000000002</v>
      </c>
    </row>
    <row r="220" spans="1:5" ht="23.25">
      <c r="A220" s="41">
        <v>241737</v>
      </c>
      <c r="B220" s="42">
        <v>37931</v>
      </c>
      <c r="C220"/>
      <c r="D220" s="43">
        <v>184.60500000000002</v>
      </c>
      <c r="E220" s="44">
        <v>184.61</v>
      </c>
    </row>
    <row r="221" spans="1:4" ht="23.25">
      <c r="A221" s="41">
        <v>241738</v>
      </c>
      <c r="B221" s="42">
        <v>37932</v>
      </c>
      <c r="C221"/>
      <c r="D221" s="43">
        <v>184.57500000000002</v>
      </c>
    </row>
    <row r="222" spans="1:4" ht="23.25">
      <c r="A222" s="41">
        <v>241739</v>
      </c>
      <c r="B222" s="42">
        <v>37933</v>
      </c>
      <c r="C222"/>
      <c r="D222" s="43">
        <v>184.57500000000002</v>
      </c>
    </row>
    <row r="223" spans="1:4" ht="23.25">
      <c r="A223" s="41">
        <v>241740</v>
      </c>
      <c r="B223" s="42">
        <v>37934</v>
      </c>
      <c r="C223"/>
      <c r="D223" s="43">
        <v>184.555</v>
      </c>
    </row>
    <row r="224" spans="1:4" ht="23.25">
      <c r="A224" s="41">
        <v>241741</v>
      </c>
      <c r="B224" s="42">
        <v>37935</v>
      </c>
      <c r="C224"/>
      <c r="D224" s="43">
        <v>184.555</v>
      </c>
    </row>
    <row r="225" spans="1:4" ht="23.25">
      <c r="A225" s="41">
        <v>241742</v>
      </c>
      <c r="B225" s="42">
        <v>37936</v>
      </c>
      <c r="C225"/>
      <c r="D225" s="43">
        <v>184.54500000000002</v>
      </c>
    </row>
    <row r="226" spans="1:4" ht="23.25">
      <c r="A226" s="41">
        <v>241743</v>
      </c>
      <c r="B226" s="42">
        <v>37937</v>
      </c>
      <c r="C226"/>
      <c r="D226" s="43">
        <v>184.565</v>
      </c>
    </row>
    <row r="227" spans="1:4" ht="23.25">
      <c r="A227" s="41">
        <v>241744</v>
      </c>
      <c r="B227" s="42">
        <v>37938</v>
      </c>
      <c r="C227"/>
      <c r="D227" s="43">
        <v>184.585</v>
      </c>
    </row>
    <row r="228" spans="1:4" ht="23.25">
      <c r="A228" s="41">
        <v>241745</v>
      </c>
      <c r="B228" s="42">
        <v>37939</v>
      </c>
      <c r="C228"/>
      <c r="D228" s="43">
        <v>184.57500000000002</v>
      </c>
    </row>
    <row r="229" spans="1:4" ht="23.25">
      <c r="A229" s="41">
        <v>241746</v>
      </c>
      <c r="B229" s="42">
        <v>37940</v>
      </c>
      <c r="C229"/>
      <c r="D229" s="43">
        <v>184.57500000000002</v>
      </c>
    </row>
    <row r="230" spans="1:4" ht="23.25">
      <c r="A230" s="41">
        <v>241747</v>
      </c>
      <c r="B230" s="42">
        <v>37941</v>
      </c>
      <c r="C230"/>
      <c r="D230" s="43">
        <v>184.565</v>
      </c>
    </row>
    <row r="231" spans="1:4" ht="23.25">
      <c r="A231" s="41">
        <v>241748</v>
      </c>
      <c r="B231" s="42">
        <v>37942</v>
      </c>
      <c r="C231"/>
      <c r="D231" s="43">
        <v>184.565</v>
      </c>
    </row>
    <row r="232" spans="1:4" ht="23.25">
      <c r="A232" s="41">
        <v>241749</v>
      </c>
      <c r="B232" s="42">
        <v>37943</v>
      </c>
      <c r="C232"/>
      <c r="D232" s="43">
        <v>184.555</v>
      </c>
    </row>
    <row r="233" spans="1:4" ht="23.25">
      <c r="A233" s="41">
        <v>241750</v>
      </c>
      <c r="B233" s="42">
        <v>37944</v>
      </c>
      <c r="C233"/>
      <c r="D233" s="43">
        <v>184.555</v>
      </c>
    </row>
    <row r="234" spans="1:5" ht="23.25">
      <c r="A234" s="41">
        <v>241751</v>
      </c>
      <c r="B234" s="42">
        <v>37945</v>
      </c>
      <c r="C234"/>
      <c r="D234" s="43">
        <v>184.505</v>
      </c>
      <c r="E234" s="44">
        <v>184.51</v>
      </c>
    </row>
    <row r="235" spans="1:4" ht="23.25">
      <c r="A235" s="41">
        <v>241752</v>
      </c>
      <c r="B235" s="42">
        <v>37946</v>
      </c>
      <c r="C235"/>
      <c r="D235" s="43">
        <v>184.495</v>
      </c>
    </row>
    <row r="236" spans="1:4" ht="23.25">
      <c r="A236" s="41">
        <v>241753</v>
      </c>
      <c r="B236" s="42">
        <v>37947</v>
      </c>
      <c r="C236"/>
      <c r="D236" s="43">
        <v>184.495</v>
      </c>
    </row>
    <row r="237" spans="1:4" ht="23.25">
      <c r="A237" s="41">
        <v>241754</v>
      </c>
      <c r="B237" s="42">
        <v>37948</v>
      </c>
      <c r="C237"/>
      <c r="D237" s="43">
        <v>184.495</v>
      </c>
    </row>
    <row r="238" spans="1:4" ht="23.25">
      <c r="A238" s="41">
        <v>241755</v>
      </c>
      <c r="B238" s="42">
        <v>37949</v>
      </c>
      <c r="C238"/>
      <c r="D238" s="43">
        <v>184.495</v>
      </c>
    </row>
    <row r="239" spans="1:4" ht="23.25">
      <c r="A239" s="41">
        <v>241756</v>
      </c>
      <c r="B239" s="42">
        <v>37950</v>
      </c>
      <c r="C239"/>
      <c r="D239" s="43">
        <v>184.495</v>
      </c>
    </row>
    <row r="240" spans="1:4" ht="23.25">
      <c r="A240" s="41">
        <v>241757</v>
      </c>
      <c r="B240" s="42">
        <v>37951</v>
      </c>
      <c r="C240"/>
      <c r="D240" s="43">
        <v>184.485</v>
      </c>
    </row>
    <row r="241" spans="1:5" ht="23.25">
      <c r="A241" s="41">
        <v>241758</v>
      </c>
      <c r="B241" s="42">
        <v>37952</v>
      </c>
      <c r="C241"/>
      <c r="D241" s="43">
        <v>184.465</v>
      </c>
      <c r="E241" s="44">
        <v>184.46</v>
      </c>
    </row>
    <row r="242" spans="1:4" ht="23.25">
      <c r="A242" s="41">
        <v>241759</v>
      </c>
      <c r="B242" s="42">
        <v>37953</v>
      </c>
      <c r="C242"/>
      <c r="D242" s="43">
        <v>184.465</v>
      </c>
    </row>
    <row r="243" spans="1:4" ht="23.25">
      <c r="A243" s="41">
        <v>241760</v>
      </c>
      <c r="B243" s="42">
        <v>37954</v>
      </c>
      <c r="C243"/>
      <c r="D243" s="43">
        <v>184.455</v>
      </c>
    </row>
    <row r="244" spans="1:4" ht="23.25">
      <c r="A244" s="41">
        <v>241761</v>
      </c>
      <c r="B244" s="42">
        <v>37955</v>
      </c>
      <c r="C244"/>
      <c r="D244" s="43">
        <v>184.455</v>
      </c>
    </row>
    <row r="245" spans="1:4" ht="23.25">
      <c r="A245" s="41">
        <v>241762</v>
      </c>
      <c r="B245" s="42">
        <v>37956</v>
      </c>
      <c r="C245"/>
      <c r="D245" s="43">
        <v>184.455</v>
      </c>
    </row>
    <row r="246" spans="1:4" ht="23.25">
      <c r="A246" s="41">
        <v>241763</v>
      </c>
      <c r="B246" s="42">
        <v>37957</v>
      </c>
      <c r="C246"/>
      <c r="D246" s="43">
        <v>184.455</v>
      </c>
    </row>
    <row r="247" spans="1:4" ht="23.25">
      <c r="A247" s="41">
        <v>241764</v>
      </c>
      <c r="B247" s="42">
        <v>37958</v>
      </c>
      <c r="C247"/>
      <c r="D247" s="43">
        <v>184.445</v>
      </c>
    </row>
    <row r="248" spans="1:4" ht="23.25">
      <c r="A248" s="41">
        <v>241765</v>
      </c>
      <c r="B248" s="42">
        <v>37959</v>
      </c>
      <c r="C248"/>
      <c r="D248" s="43">
        <v>184.445</v>
      </c>
    </row>
    <row r="249" spans="1:4" ht="23.25">
      <c r="A249" s="41">
        <v>241766</v>
      </c>
      <c r="B249" s="42">
        <v>37960</v>
      </c>
      <c r="C249"/>
      <c r="D249" s="43">
        <v>184.445</v>
      </c>
    </row>
    <row r="250" spans="1:4" ht="23.25">
      <c r="A250" s="41">
        <v>241767</v>
      </c>
      <c r="B250" s="42">
        <v>37961</v>
      </c>
      <c r="C250"/>
      <c r="D250" s="43">
        <v>184.445</v>
      </c>
    </row>
    <row r="251" spans="1:5" ht="23.25">
      <c r="A251" s="41">
        <v>241768</v>
      </c>
      <c r="B251" s="42">
        <v>37962</v>
      </c>
      <c r="C251"/>
      <c r="D251" s="43">
        <v>184.365</v>
      </c>
      <c r="E251" s="44">
        <v>184.36</v>
      </c>
    </row>
    <row r="252" spans="1:4" ht="23.25">
      <c r="A252" s="41">
        <v>241769</v>
      </c>
      <c r="B252" s="42">
        <v>37963</v>
      </c>
      <c r="C252"/>
      <c r="D252" s="43">
        <v>184.35500000000002</v>
      </c>
    </row>
    <row r="253" spans="1:4" ht="23.25">
      <c r="A253" s="41">
        <v>241770</v>
      </c>
      <c r="B253" s="42">
        <v>37964</v>
      </c>
      <c r="C253"/>
      <c r="D253" s="43">
        <v>184.35500000000002</v>
      </c>
    </row>
    <row r="254" spans="1:4" ht="23.25">
      <c r="A254" s="41">
        <v>241771</v>
      </c>
      <c r="B254" s="42">
        <v>37965</v>
      </c>
      <c r="C254"/>
      <c r="D254" s="43">
        <v>184.35500000000002</v>
      </c>
    </row>
    <row r="255" spans="1:4" ht="23.25">
      <c r="A255" s="41">
        <v>241772</v>
      </c>
      <c r="B255" s="42">
        <v>37966</v>
      </c>
      <c r="C255"/>
      <c r="D255" s="43">
        <v>184.345</v>
      </c>
    </row>
    <row r="256" spans="1:4" ht="23.25">
      <c r="A256" s="41">
        <v>241773</v>
      </c>
      <c r="B256" s="42">
        <v>37967</v>
      </c>
      <c r="C256"/>
      <c r="D256" s="43">
        <v>184.345</v>
      </c>
    </row>
    <row r="257" spans="1:4" ht="23.25">
      <c r="A257" s="41">
        <v>241774</v>
      </c>
      <c r="B257" s="42">
        <v>37968</v>
      </c>
      <c r="C257"/>
      <c r="D257" s="43">
        <v>184.35500000000002</v>
      </c>
    </row>
    <row r="258" spans="1:4" ht="23.25">
      <c r="A258" s="41">
        <v>241775</v>
      </c>
      <c r="B258" s="42">
        <v>37969</v>
      </c>
      <c r="C258"/>
      <c r="D258" s="43">
        <v>184.35500000000002</v>
      </c>
    </row>
    <row r="259" spans="1:4" ht="23.25">
      <c r="A259" s="41">
        <v>241776</v>
      </c>
      <c r="B259" s="42">
        <v>37970</v>
      </c>
      <c r="C259"/>
      <c r="D259" s="43">
        <v>184.35500000000002</v>
      </c>
    </row>
    <row r="260" spans="1:4" ht="23.25">
      <c r="A260" s="41">
        <v>241777</v>
      </c>
      <c r="B260" s="42">
        <v>37971</v>
      </c>
      <c r="C260"/>
      <c r="D260" s="43">
        <v>184.345</v>
      </c>
    </row>
    <row r="261" spans="1:4" ht="23.25">
      <c r="A261" s="41">
        <v>241778</v>
      </c>
      <c r="B261" s="42">
        <v>37972</v>
      </c>
      <c r="C261"/>
      <c r="D261" s="43">
        <v>184.345</v>
      </c>
    </row>
    <row r="262" spans="1:5" ht="23.25">
      <c r="A262" s="41">
        <v>241779</v>
      </c>
      <c r="B262" s="42">
        <v>37973</v>
      </c>
      <c r="C262"/>
      <c r="D262" s="43">
        <v>184.345</v>
      </c>
      <c r="E262" s="44">
        <v>184.35</v>
      </c>
    </row>
    <row r="263" spans="1:4" ht="23.25">
      <c r="A263" s="41">
        <v>241780</v>
      </c>
      <c r="B263" s="42">
        <v>37974</v>
      </c>
      <c r="C263"/>
      <c r="D263" s="43">
        <v>184.345</v>
      </c>
    </row>
    <row r="264" spans="1:4" ht="23.25">
      <c r="A264" s="41">
        <v>241781</v>
      </c>
      <c r="B264" s="42">
        <v>37975</v>
      </c>
      <c r="C264"/>
      <c r="D264" s="43">
        <v>184.345</v>
      </c>
    </row>
    <row r="265" spans="1:4" ht="23.25">
      <c r="A265" s="41">
        <v>241782</v>
      </c>
      <c r="B265" s="42">
        <v>37976</v>
      </c>
      <c r="C265"/>
      <c r="D265" s="43">
        <v>184.335</v>
      </c>
    </row>
    <row r="266" spans="1:4" ht="23.25">
      <c r="A266" s="41">
        <v>241783</v>
      </c>
      <c r="B266" s="42">
        <v>37977</v>
      </c>
      <c r="C266"/>
      <c r="D266" s="43">
        <v>184.335</v>
      </c>
    </row>
    <row r="267" spans="1:4" ht="23.25">
      <c r="A267" s="41">
        <v>241784</v>
      </c>
      <c r="B267" s="42">
        <v>37978</v>
      </c>
      <c r="C267"/>
      <c r="D267" s="43">
        <v>184.32500000000002</v>
      </c>
    </row>
    <row r="268" spans="1:4" ht="23.25">
      <c r="A268" s="41">
        <v>241785</v>
      </c>
      <c r="B268" s="42">
        <v>37979</v>
      </c>
      <c r="C268"/>
      <c r="D268" s="43">
        <v>184.32500000000002</v>
      </c>
    </row>
    <row r="269" spans="1:5" ht="23.25">
      <c r="A269" s="41">
        <v>241786</v>
      </c>
      <c r="B269" s="42">
        <v>37980</v>
      </c>
      <c r="C269"/>
      <c r="D269" s="43">
        <v>184.32500000000002</v>
      </c>
      <c r="E269" s="44">
        <v>184.31</v>
      </c>
    </row>
    <row r="270" spans="1:4" ht="23.25">
      <c r="A270" s="41">
        <v>241787</v>
      </c>
      <c r="B270" s="42">
        <v>37981</v>
      </c>
      <c r="C270"/>
      <c r="D270" s="43">
        <v>184.305</v>
      </c>
    </row>
    <row r="271" spans="1:4" ht="23.25">
      <c r="A271" s="41">
        <v>241788</v>
      </c>
      <c r="B271" s="42">
        <v>37982</v>
      </c>
      <c r="C271"/>
      <c r="D271" s="43">
        <v>184.305</v>
      </c>
    </row>
    <row r="272" spans="1:4" ht="23.25">
      <c r="A272" s="41">
        <v>241789</v>
      </c>
      <c r="B272" s="42">
        <v>37983</v>
      </c>
      <c r="C272"/>
      <c r="D272" s="43">
        <v>184.305</v>
      </c>
    </row>
    <row r="273" spans="1:4" ht="23.25">
      <c r="A273" s="41">
        <v>241790</v>
      </c>
      <c r="B273" s="42">
        <v>37984</v>
      </c>
      <c r="C273"/>
      <c r="D273" s="43">
        <v>184.305</v>
      </c>
    </row>
    <row r="274" spans="1:4" ht="23.25">
      <c r="A274" s="41">
        <v>241791</v>
      </c>
      <c r="B274" s="42">
        <v>37985</v>
      </c>
      <c r="C274"/>
      <c r="D274" s="43">
        <v>184.315</v>
      </c>
    </row>
    <row r="275" spans="1:5" ht="23.25">
      <c r="A275" s="41">
        <v>241792</v>
      </c>
      <c r="B275" s="42">
        <v>37986</v>
      </c>
      <c r="C275"/>
      <c r="D275" s="238">
        <v>184.315</v>
      </c>
      <c r="E275" s="49"/>
    </row>
    <row r="276" spans="1:4" ht="23.25">
      <c r="A276" s="41">
        <v>241793</v>
      </c>
      <c r="B276" s="42">
        <v>37987</v>
      </c>
      <c r="C276"/>
      <c r="D276" s="43">
        <v>184.315</v>
      </c>
    </row>
    <row r="277" spans="1:4" ht="23.25">
      <c r="A277" s="41">
        <v>241794</v>
      </c>
      <c r="B277" s="42">
        <v>37988</v>
      </c>
      <c r="C277"/>
      <c r="D277" s="43">
        <v>184.315</v>
      </c>
    </row>
    <row r="278" spans="1:4" ht="23.25">
      <c r="A278" s="41">
        <v>241795</v>
      </c>
      <c r="B278" s="42">
        <v>37989</v>
      </c>
      <c r="C278"/>
      <c r="D278" s="43">
        <v>184.305</v>
      </c>
    </row>
    <row r="279" spans="1:4" ht="23.25">
      <c r="A279" s="41">
        <v>241796</v>
      </c>
      <c r="B279" s="42">
        <v>37990</v>
      </c>
      <c r="C279"/>
      <c r="D279" s="43">
        <v>184.305</v>
      </c>
    </row>
    <row r="280" spans="1:4" ht="23.25">
      <c r="A280" s="41">
        <v>241797</v>
      </c>
      <c r="B280" s="42">
        <v>37991</v>
      </c>
      <c r="C280"/>
      <c r="D280" s="43">
        <v>184.29500000000002</v>
      </c>
    </row>
    <row r="281" spans="1:4" ht="23.25">
      <c r="A281" s="41">
        <v>241798</v>
      </c>
      <c r="B281" s="42">
        <v>37992</v>
      </c>
      <c r="C281"/>
      <c r="D281" s="43">
        <v>184.29500000000002</v>
      </c>
    </row>
    <row r="282" spans="1:4" ht="23.25">
      <c r="A282" s="41">
        <v>241799</v>
      </c>
      <c r="B282" s="42">
        <v>37993</v>
      </c>
      <c r="C282"/>
      <c r="D282" s="43">
        <v>184.285</v>
      </c>
    </row>
    <row r="283" spans="1:5" ht="23.25">
      <c r="A283" s="41">
        <v>241800</v>
      </c>
      <c r="B283" s="42">
        <v>37994</v>
      </c>
      <c r="C283"/>
      <c r="D283" s="43">
        <v>184.255</v>
      </c>
      <c r="E283" s="44">
        <v>184.26</v>
      </c>
    </row>
    <row r="284" spans="1:4" ht="23.25">
      <c r="A284" s="41">
        <v>241801</v>
      </c>
      <c r="B284" s="42">
        <v>37995</v>
      </c>
      <c r="C284"/>
      <c r="D284" s="43">
        <v>184.335</v>
      </c>
    </row>
    <row r="285" spans="1:4" ht="23.25">
      <c r="A285" s="41">
        <v>241802</v>
      </c>
      <c r="B285" s="42">
        <v>37996</v>
      </c>
      <c r="C285"/>
      <c r="D285" s="43">
        <v>184.455</v>
      </c>
    </row>
    <row r="286" spans="1:4" ht="23.25">
      <c r="A286" s="41">
        <v>241803</v>
      </c>
      <c r="B286" s="42">
        <v>37997</v>
      </c>
      <c r="C286"/>
      <c r="D286" s="43">
        <v>184.51500000000001</v>
      </c>
    </row>
    <row r="287" spans="1:4" ht="23.25">
      <c r="A287" s="41">
        <v>241804</v>
      </c>
      <c r="B287" s="42">
        <v>37998</v>
      </c>
      <c r="C287"/>
      <c r="D287" s="43">
        <v>184.485</v>
      </c>
    </row>
    <row r="288" spans="1:4" ht="23.25">
      <c r="A288" s="41">
        <v>241805</v>
      </c>
      <c r="B288" s="42">
        <v>37999</v>
      </c>
      <c r="C288"/>
      <c r="D288" s="43">
        <v>184.375</v>
      </c>
    </row>
    <row r="289" spans="1:4" ht="23.25">
      <c r="A289" s="41">
        <v>241806</v>
      </c>
      <c r="B289" s="42">
        <v>38000</v>
      </c>
      <c r="C289"/>
      <c r="D289" s="43">
        <v>184.375</v>
      </c>
    </row>
    <row r="290" spans="1:4" ht="23.25">
      <c r="A290" s="41">
        <v>241807</v>
      </c>
      <c r="B290" s="42">
        <v>38001</v>
      </c>
      <c r="C290"/>
      <c r="D290" s="43">
        <v>184.375</v>
      </c>
    </row>
    <row r="291" spans="1:4" ht="23.25">
      <c r="A291" s="41">
        <v>241808</v>
      </c>
      <c r="B291" s="42">
        <v>38002</v>
      </c>
      <c r="C291"/>
      <c r="D291" s="43">
        <v>184.375</v>
      </c>
    </row>
    <row r="292" spans="1:4" ht="23.25">
      <c r="A292" s="41">
        <v>241809</v>
      </c>
      <c r="B292" s="42">
        <v>38003</v>
      </c>
      <c r="C292"/>
      <c r="D292" s="43">
        <v>184.375</v>
      </c>
    </row>
    <row r="293" spans="1:4" ht="23.25">
      <c r="A293" s="41">
        <v>241810</v>
      </c>
      <c r="B293" s="42">
        <v>38004</v>
      </c>
      <c r="C293"/>
      <c r="D293" s="43">
        <v>184.35500000000002</v>
      </c>
    </row>
    <row r="294" spans="1:4" ht="23.25">
      <c r="A294" s="41">
        <v>241811</v>
      </c>
      <c r="B294" s="42">
        <v>38005</v>
      </c>
      <c r="C294"/>
      <c r="D294" s="43">
        <v>184.285</v>
      </c>
    </row>
    <row r="295" spans="1:4" ht="23.25">
      <c r="A295" s="41">
        <v>241812</v>
      </c>
      <c r="B295" s="42">
        <v>38006</v>
      </c>
      <c r="C295"/>
      <c r="D295" s="43">
        <v>184.255</v>
      </c>
    </row>
    <row r="296" spans="1:4" ht="23.25">
      <c r="A296" s="41">
        <v>241813</v>
      </c>
      <c r="B296" s="42">
        <v>38007</v>
      </c>
      <c r="C296"/>
      <c r="D296" s="43">
        <v>184.255</v>
      </c>
    </row>
    <row r="297" spans="1:5" ht="23.25">
      <c r="A297" s="41">
        <v>241814</v>
      </c>
      <c r="B297" s="42">
        <v>38008</v>
      </c>
      <c r="C297"/>
      <c r="D297" s="43">
        <v>184.255</v>
      </c>
      <c r="E297" s="44">
        <v>184.24</v>
      </c>
    </row>
    <row r="298" spans="1:4" ht="23.25">
      <c r="A298" s="41">
        <v>241815</v>
      </c>
      <c r="B298" s="42">
        <v>38009</v>
      </c>
      <c r="C298"/>
      <c r="D298" s="43">
        <v>184.255</v>
      </c>
    </row>
    <row r="299" spans="1:4" ht="23.25">
      <c r="A299" s="41">
        <v>241816</v>
      </c>
      <c r="B299" s="42">
        <v>38010</v>
      </c>
      <c r="C299"/>
      <c r="D299" s="43">
        <v>184.255</v>
      </c>
    </row>
    <row r="300" spans="1:4" ht="23.25">
      <c r="A300" s="41">
        <v>241817</v>
      </c>
      <c r="B300" s="42">
        <v>38011</v>
      </c>
      <c r="C300"/>
      <c r="D300" s="43">
        <v>184.255</v>
      </c>
    </row>
    <row r="301" spans="1:4" ht="23.25">
      <c r="A301" s="41">
        <v>241818</v>
      </c>
      <c r="B301" s="42">
        <v>38012</v>
      </c>
      <c r="C301"/>
      <c r="D301" s="43">
        <v>184.255</v>
      </c>
    </row>
    <row r="302" spans="1:4" ht="23.25">
      <c r="A302" s="41">
        <v>241819</v>
      </c>
      <c r="B302" s="42">
        <v>38013</v>
      </c>
      <c r="C302"/>
      <c r="D302" s="43">
        <v>184.215</v>
      </c>
    </row>
    <row r="303" spans="1:4" ht="23.25">
      <c r="A303" s="41">
        <v>241820</v>
      </c>
      <c r="B303" s="42">
        <v>38014</v>
      </c>
      <c r="C303"/>
      <c r="D303" s="43">
        <v>184.215</v>
      </c>
    </row>
    <row r="304" spans="1:5" ht="23.25">
      <c r="A304" s="41">
        <v>241821</v>
      </c>
      <c r="B304" s="42">
        <v>38015</v>
      </c>
      <c r="C304"/>
      <c r="D304" s="43">
        <v>184.205</v>
      </c>
      <c r="E304" s="44">
        <v>184.21</v>
      </c>
    </row>
    <row r="305" spans="1:4" ht="23.25">
      <c r="A305" s="41">
        <v>241822</v>
      </c>
      <c r="B305" s="42">
        <v>38016</v>
      </c>
      <c r="C305"/>
      <c r="D305" s="43">
        <v>184.195</v>
      </c>
    </row>
    <row r="306" spans="1:4" ht="23.25">
      <c r="A306" s="41">
        <v>241823</v>
      </c>
      <c r="B306" s="42">
        <v>38017</v>
      </c>
      <c r="C306"/>
      <c r="D306" s="43">
        <v>184.195</v>
      </c>
    </row>
    <row r="307" spans="1:4" ht="23.25">
      <c r="A307" s="41">
        <v>241824</v>
      </c>
      <c r="B307" s="42">
        <v>38018</v>
      </c>
      <c r="C307"/>
      <c r="D307" s="43">
        <v>184.195</v>
      </c>
    </row>
    <row r="308" spans="1:4" ht="23.25">
      <c r="A308" s="41">
        <v>241825</v>
      </c>
      <c r="B308" s="42">
        <v>38019</v>
      </c>
      <c r="C308"/>
      <c r="D308" s="43">
        <v>184.13500000000002</v>
      </c>
    </row>
    <row r="309" spans="1:4" ht="23.25">
      <c r="A309" s="41">
        <v>241826</v>
      </c>
      <c r="B309" s="42">
        <v>38020</v>
      </c>
      <c r="C309"/>
      <c r="D309" s="43">
        <v>184.13500000000002</v>
      </c>
    </row>
    <row r="310" spans="1:4" ht="23.25">
      <c r="A310" s="41">
        <v>241827</v>
      </c>
      <c r="B310" s="42">
        <v>38021</v>
      </c>
      <c r="C310"/>
      <c r="D310" s="43">
        <v>184.13500000000002</v>
      </c>
    </row>
    <row r="311" spans="1:5" ht="23.25">
      <c r="A311" s="41">
        <v>241828</v>
      </c>
      <c r="B311" s="42">
        <v>38022</v>
      </c>
      <c r="C311"/>
      <c r="D311" s="43">
        <v>184.16500000000002</v>
      </c>
      <c r="E311" s="44">
        <v>184.17</v>
      </c>
    </row>
    <row r="312" spans="1:4" ht="23.25">
      <c r="A312" s="41">
        <v>241829</v>
      </c>
      <c r="B312" s="42">
        <v>38023</v>
      </c>
      <c r="C312"/>
      <c r="D312" s="43">
        <v>184.125</v>
      </c>
    </row>
    <row r="313" spans="1:4" ht="23.25">
      <c r="A313" s="41">
        <v>241830</v>
      </c>
      <c r="B313" s="42">
        <v>38024</v>
      </c>
      <c r="C313"/>
      <c r="D313" s="43">
        <v>184.125</v>
      </c>
    </row>
    <row r="314" spans="1:4" ht="23.25">
      <c r="A314" s="41">
        <v>241831</v>
      </c>
      <c r="B314" s="42">
        <v>38025</v>
      </c>
      <c r="C314"/>
      <c r="D314" s="43">
        <v>184.115</v>
      </c>
    </row>
    <row r="315" spans="1:4" ht="23.25">
      <c r="A315" s="41">
        <v>241832</v>
      </c>
      <c r="B315" s="42">
        <v>38026</v>
      </c>
      <c r="C315"/>
      <c r="D315" s="43">
        <v>184.115</v>
      </c>
    </row>
    <row r="316" spans="1:4" ht="23.25">
      <c r="A316" s="41">
        <v>241833</v>
      </c>
      <c r="B316" s="42">
        <v>38027</v>
      </c>
      <c r="C316"/>
      <c r="D316" s="43">
        <v>184.115</v>
      </c>
    </row>
    <row r="317" spans="1:4" ht="23.25">
      <c r="A317" s="41">
        <v>241834</v>
      </c>
      <c r="B317" s="42">
        <v>38028</v>
      </c>
      <c r="C317"/>
      <c r="D317" s="43">
        <v>184.115</v>
      </c>
    </row>
    <row r="318" spans="1:4" ht="23.25">
      <c r="A318" s="41">
        <v>241835</v>
      </c>
      <c r="B318" s="42">
        <v>38029</v>
      </c>
      <c r="C318"/>
      <c r="D318" s="43">
        <v>184.115</v>
      </c>
    </row>
    <row r="319" spans="1:4" ht="23.25">
      <c r="A319" s="41">
        <v>241836</v>
      </c>
      <c r="B319" s="42">
        <v>38030</v>
      </c>
      <c r="C319"/>
      <c r="D319" s="43">
        <v>184.115</v>
      </c>
    </row>
    <row r="320" spans="1:4" ht="23.25">
      <c r="A320" s="41">
        <v>241837</v>
      </c>
      <c r="B320" s="42">
        <v>38031</v>
      </c>
      <c r="C320"/>
      <c r="D320" s="43">
        <v>184.115</v>
      </c>
    </row>
    <row r="321" spans="1:4" ht="23.25">
      <c r="A321" s="41">
        <v>241838</v>
      </c>
      <c r="B321" s="42">
        <v>38032</v>
      </c>
      <c r="C321"/>
      <c r="D321" s="43">
        <v>184.115</v>
      </c>
    </row>
    <row r="322" spans="1:4" ht="23.25">
      <c r="A322" s="41">
        <v>241839</v>
      </c>
      <c r="B322" s="42">
        <v>38033</v>
      </c>
      <c r="C322"/>
      <c r="D322" s="43">
        <v>184.125</v>
      </c>
    </row>
    <row r="323" spans="1:4" ht="23.25">
      <c r="A323" s="41">
        <v>241840</v>
      </c>
      <c r="B323" s="42">
        <v>38034</v>
      </c>
      <c r="C323"/>
      <c r="D323" s="43">
        <v>184.125</v>
      </c>
    </row>
    <row r="324" spans="1:4" ht="23.25">
      <c r="A324" s="41">
        <v>241841</v>
      </c>
      <c r="B324" s="42">
        <v>38035</v>
      </c>
      <c r="C324"/>
      <c r="D324" s="43">
        <v>184.125</v>
      </c>
    </row>
    <row r="325" spans="1:4" ht="23.25">
      <c r="A325" s="41">
        <v>241842</v>
      </c>
      <c r="B325" s="42">
        <v>38036</v>
      </c>
      <c r="C325"/>
      <c r="D325" s="43">
        <v>184.125</v>
      </c>
    </row>
    <row r="326" spans="1:4" ht="23.25">
      <c r="A326" s="41">
        <v>241843</v>
      </c>
      <c r="B326" s="42">
        <v>38037</v>
      </c>
      <c r="C326"/>
      <c r="D326" s="43">
        <v>184.125</v>
      </c>
    </row>
    <row r="327" spans="1:4" ht="23.25">
      <c r="A327" s="41">
        <v>241844</v>
      </c>
      <c r="B327" s="42">
        <v>38038</v>
      </c>
      <c r="C327"/>
      <c r="D327" s="43">
        <v>184.125</v>
      </c>
    </row>
    <row r="328" spans="1:4" ht="23.25">
      <c r="A328" s="41">
        <v>241845</v>
      </c>
      <c r="B328" s="42">
        <v>38039</v>
      </c>
      <c r="C328"/>
      <c r="D328" s="43">
        <v>184.10500000000002</v>
      </c>
    </row>
    <row r="329" spans="1:4" ht="23.25">
      <c r="A329" s="41">
        <v>241846</v>
      </c>
      <c r="B329" s="42">
        <v>38040</v>
      </c>
      <c r="C329"/>
      <c r="D329" s="43">
        <v>184.095</v>
      </c>
    </row>
    <row r="330" spans="1:4" ht="23.25">
      <c r="A330" s="41">
        <v>241847</v>
      </c>
      <c r="B330" s="42">
        <v>38041</v>
      </c>
      <c r="C330"/>
      <c r="D330" s="43">
        <v>184.095</v>
      </c>
    </row>
    <row r="331" spans="1:4" ht="23.25">
      <c r="A331" s="41">
        <v>241848</v>
      </c>
      <c r="B331" s="42">
        <v>38042</v>
      </c>
      <c r="C331"/>
      <c r="D331" s="43">
        <v>184.085</v>
      </c>
    </row>
    <row r="332" spans="1:5" ht="23.25">
      <c r="A332" s="41">
        <v>241849</v>
      </c>
      <c r="B332" s="42">
        <v>38043</v>
      </c>
      <c r="C332"/>
      <c r="D332" s="43">
        <v>184.085</v>
      </c>
      <c r="E332" s="44">
        <v>184.09</v>
      </c>
    </row>
    <row r="333" spans="1:4" ht="23.25">
      <c r="A333" s="41">
        <v>241850</v>
      </c>
      <c r="B333" s="42">
        <v>38044</v>
      </c>
      <c r="C333"/>
      <c r="D333" s="43">
        <v>184.085</v>
      </c>
    </row>
    <row r="334" spans="1:4" ht="23.25">
      <c r="A334" s="41">
        <v>241851</v>
      </c>
      <c r="B334" s="42">
        <v>38045</v>
      </c>
      <c r="C334"/>
      <c r="D334" s="43">
        <v>184.085</v>
      </c>
    </row>
    <row r="335" spans="1:4" ht="23.25">
      <c r="A335" s="41">
        <v>241852</v>
      </c>
      <c r="B335" s="42">
        <v>38046</v>
      </c>
      <c r="C335"/>
      <c r="D335" s="43">
        <v>184.085</v>
      </c>
    </row>
    <row r="336" spans="1:4" ht="23.25">
      <c r="A336" s="41">
        <v>241853</v>
      </c>
      <c r="B336" s="42">
        <v>38047</v>
      </c>
      <c r="C336"/>
      <c r="D336" s="43">
        <v>184.085</v>
      </c>
    </row>
    <row r="337" spans="1:4" ht="23.25">
      <c r="A337" s="41">
        <v>241854</v>
      </c>
      <c r="B337" s="42">
        <v>38048</v>
      </c>
      <c r="C337"/>
      <c r="D337" s="43">
        <v>184.07500000000002</v>
      </c>
    </row>
    <row r="338" spans="1:4" ht="23.25">
      <c r="A338" s="41">
        <v>241855</v>
      </c>
      <c r="B338" s="42">
        <v>38049</v>
      </c>
      <c r="C338"/>
      <c r="D338" s="43">
        <v>184.07500000000002</v>
      </c>
    </row>
    <row r="339" spans="1:4" ht="23.25">
      <c r="A339" s="41">
        <v>241856</v>
      </c>
      <c r="B339" s="42">
        <v>38050</v>
      </c>
      <c r="C339"/>
      <c r="D339" s="43">
        <v>184.065</v>
      </c>
    </row>
    <row r="340" spans="1:4" ht="23.25">
      <c r="A340" s="41">
        <v>241857</v>
      </c>
      <c r="B340" s="42">
        <v>38051</v>
      </c>
      <c r="C340"/>
      <c r="D340" s="43">
        <v>184.055</v>
      </c>
    </row>
    <row r="341" spans="1:5" ht="23.25">
      <c r="A341" s="41">
        <v>241858</v>
      </c>
      <c r="B341" s="42">
        <v>38052</v>
      </c>
      <c r="C341"/>
      <c r="D341" s="43">
        <v>184.065</v>
      </c>
      <c r="E341" s="44">
        <v>184.06</v>
      </c>
    </row>
    <row r="342" spans="1:4" ht="23.25">
      <c r="A342" s="41">
        <v>241859</v>
      </c>
      <c r="B342" s="42">
        <v>38053</v>
      </c>
      <c r="C342"/>
      <c r="D342" s="43">
        <v>184.065</v>
      </c>
    </row>
    <row r="343" spans="1:4" ht="23.25">
      <c r="A343" s="41">
        <v>241860</v>
      </c>
      <c r="B343" s="42">
        <v>38054</v>
      </c>
      <c r="C343"/>
      <c r="D343" s="43">
        <v>184.055</v>
      </c>
    </row>
    <row r="344" spans="1:4" ht="23.25">
      <c r="A344" s="41">
        <v>241861</v>
      </c>
      <c r="B344" s="42">
        <v>38055</v>
      </c>
      <c r="C344"/>
      <c r="D344" s="43">
        <v>184.055</v>
      </c>
    </row>
    <row r="345" spans="1:4" ht="23.25">
      <c r="A345" s="41">
        <v>241862</v>
      </c>
      <c r="B345" s="42">
        <v>38056</v>
      </c>
      <c r="C345"/>
      <c r="D345" s="43">
        <v>184.055</v>
      </c>
    </row>
    <row r="346" spans="1:4" ht="23.25">
      <c r="A346" s="41">
        <v>241863</v>
      </c>
      <c r="B346" s="42">
        <v>38057</v>
      </c>
      <c r="C346"/>
      <c r="D346" s="43">
        <v>184.035</v>
      </c>
    </row>
    <row r="347" spans="1:4" ht="23.25">
      <c r="A347" s="41">
        <v>241864</v>
      </c>
      <c r="B347" s="42">
        <v>38058</v>
      </c>
      <c r="C347"/>
      <c r="D347" s="43">
        <v>184.035</v>
      </c>
    </row>
    <row r="348" spans="1:4" ht="23.25">
      <c r="A348" s="41">
        <v>241865</v>
      </c>
      <c r="B348" s="42">
        <v>38059</v>
      </c>
      <c r="C348"/>
      <c r="D348" s="43">
        <v>184.035</v>
      </c>
    </row>
    <row r="349" spans="1:4" ht="23.25">
      <c r="A349" s="41">
        <v>241866</v>
      </c>
      <c r="B349" s="42">
        <v>38060</v>
      </c>
      <c r="C349"/>
      <c r="D349" s="43">
        <v>184.025</v>
      </c>
    </row>
    <row r="350" spans="1:4" ht="23.25">
      <c r="A350" s="41">
        <v>241867</v>
      </c>
      <c r="B350" s="42">
        <v>38061</v>
      </c>
      <c r="C350"/>
      <c r="D350" s="43">
        <v>184.025</v>
      </c>
    </row>
    <row r="351" spans="1:4" ht="23.25">
      <c r="A351" s="41">
        <v>241868</v>
      </c>
      <c r="B351" s="42">
        <v>38062</v>
      </c>
      <c r="C351"/>
      <c r="D351" s="43">
        <v>184.025</v>
      </c>
    </row>
    <row r="352" spans="1:4" ht="23.25">
      <c r="A352" s="41">
        <v>241869</v>
      </c>
      <c r="B352" s="42">
        <v>38063</v>
      </c>
      <c r="C352"/>
      <c r="D352" s="43">
        <v>184.025</v>
      </c>
    </row>
    <row r="353" spans="1:4" ht="23.25">
      <c r="A353" s="41">
        <v>241870</v>
      </c>
      <c r="B353" s="42">
        <v>38064</v>
      </c>
      <c r="C353"/>
      <c r="D353" s="43">
        <v>184.025</v>
      </c>
    </row>
    <row r="354" spans="1:4" ht="23.25">
      <c r="A354" s="41">
        <v>241871</v>
      </c>
      <c r="B354" s="42">
        <v>38065</v>
      </c>
      <c r="C354"/>
      <c r="D354" s="43">
        <v>184.055</v>
      </c>
    </row>
    <row r="355" spans="1:5" ht="23.25">
      <c r="A355" s="41">
        <v>241872</v>
      </c>
      <c r="B355" s="42">
        <v>38066</v>
      </c>
      <c r="C355"/>
      <c r="D355" s="43">
        <v>184.055</v>
      </c>
      <c r="E355" s="44">
        <v>184.06</v>
      </c>
    </row>
    <row r="356" spans="1:4" ht="23.25">
      <c r="A356" s="41">
        <v>241873</v>
      </c>
      <c r="B356" s="42">
        <v>38067</v>
      </c>
      <c r="C356"/>
      <c r="D356" s="43">
        <v>184.055</v>
      </c>
    </row>
    <row r="357" spans="1:4" ht="23.25">
      <c r="A357" s="41">
        <v>241874</v>
      </c>
      <c r="B357" s="42">
        <v>38068</v>
      </c>
      <c r="C357"/>
      <c r="D357" s="43">
        <v>184.055</v>
      </c>
    </row>
    <row r="358" spans="1:5" ht="23.25">
      <c r="A358" s="41">
        <v>241875</v>
      </c>
      <c r="B358" s="42">
        <v>38069</v>
      </c>
      <c r="C358"/>
      <c r="D358" s="43">
        <v>184.055</v>
      </c>
      <c r="E358" s="49"/>
    </row>
    <row r="359" spans="1:4" ht="23.25">
      <c r="A359" s="41">
        <v>241876</v>
      </c>
      <c r="B359" s="42">
        <v>38070</v>
      </c>
      <c r="C359"/>
      <c r="D359" s="43">
        <v>184.055</v>
      </c>
    </row>
    <row r="360" spans="1:4" ht="23.25">
      <c r="A360" s="41">
        <v>241877</v>
      </c>
      <c r="B360" s="42">
        <v>38071</v>
      </c>
      <c r="C360"/>
      <c r="D360" s="43">
        <v>184.055</v>
      </c>
    </row>
    <row r="361" spans="1:4" ht="23.25">
      <c r="A361" s="41">
        <v>241878</v>
      </c>
      <c r="B361" s="42">
        <v>38072</v>
      </c>
      <c r="C361"/>
      <c r="D361" s="43">
        <v>184.055</v>
      </c>
    </row>
    <row r="362" spans="1:4" ht="23.25">
      <c r="A362" s="41">
        <v>241879</v>
      </c>
      <c r="B362" s="42">
        <v>38073</v>
      </c>
      <c r="C362"/>
      <c r="D362" s="43">
        <v>184.07500000000002</v>
      </c>
    </row>
    <row r="363" spans="1:4" ht="23.25">
      <c r="A363" s="41">
        <v>241880</v>
      </c>
      <c r="B363" s="42">
        <v>38074</v>
      </c>
      <c r="C363"/>
      <c r="D363" s="43">
        <v>184.07500000000002</v>
      </c>
    </row>
    <row r="364" spans="1:4" ht="23.25">
      <c r="A364" s="41">
        <v>241881</v>
      </c>
      <c r="B364" s="42">
        <v>38075</v>
      </c>
      <c r="C364"/>
      <c r="D364" s="43">
        <v>184.065</v>
      </c>
    </row>
    <row r="365" spans="1:4" ht="23.25">
      <c r="A365" s="41">
        <v>241882</v>
      </c>
      <c r="B365" s="42">
        <v>38076</v>
      </c>
      <c r="C365"/>
      <c r="D365" s="43">
        <v>184.04500000000002</v>
      </c>
    </row>
    <row r="366" spans="1:4" ht="23.25">
      <c r="A366" s="41">
        <v>241883</v>
      </c>
      <c r="B366" s="42">
        <v>38077</v>
      </c>
      <c r="C366"/>
      <c r="D366" s="43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noom</cp:lastModifiedBy>
  <cp:lastPrinted>2008-09-23T03:08:31Z</cp:lastPrinted>
  <dcterms:created xsi:type="dcterms:W3CDTF">2002-04-29T09:06:23Z</dcterms:created>
  <dcterms:modified xsi:type="dcterms:W3CDTF">2019-06-07T06:59:54Z</dcterms:modified>
  <cp:category/>
  <cp:version/>
  <cp:contentType/>
  <cp:contentStatus/>
</cp:coreProperties>
</file>